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U:\veřejná zakázka zahrady\podlimitní\Příloha č. 1\"/>
    </mc:Choice>
  </mc:AlternateContent>
  <bookViews>
    <workbookView xWindow="28680" yWindow="-120" windowWidth="38640" windowHeight="21240"/>
  </bookViews>
  <sheets>
    <sheet name="Rekapitulace" sheetId="2" r:id="rId1"/>
    <sheet name="NaKopci" sheetId="1" r:id="rId2"/>
  </sheets>
  <definedNames>
    <definedName name="_xlnm.Print_Titles" localSheetId="1">NaKopci!$1:$1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8" i="1" l="1"/>
  <c r="G4" i="1"/>
  <c r="G5" i="1"/>
  <c r="G6" i="1"/>
  <c r="G7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4" i="1"/>
  <c r="G86" i="1"/>
  <c r="G87" i="1"/>
  <c r="G89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6" i="1"/>
  <c r="G127" i="1"/>
  <c r="G128" i="1"/>
  <c r="G3" i="1"/>
  <c r="G130" i="1" l="1"/>
  <c r="C3" i="2" s="1"/>
  <c r="C5" i="2" s="1"/>
  <c r="C7" i="2" s="1"/>
  <c r="C9" i="2" s="1"/>
  <c r="A98" i="1" l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</calcChain>
</file>

<file path=xl/sharedStrings.xml><?xml version="1.0" encoding="utf-8"?>
<sst xmlns="http://schemas.openxmlformats.org/spreadsheetml/2006/main" count="391" uniqueCount="250">
  <si>
    <t>Číslo položky ceníku</t>
  </si>
  <si>
    <t>M.j.</t>
  </si>
  <si>
    <t>Jednotková cena</t>
  </si>
  <si>
    <t>Množství</t>
  </si>
  <si>
    <t>Náklady celkem</t>
  </si>
  <si>
    <t>Poznámka</t>
  </si>
  <si>
    <t>823-1, 823-2</t>
  </si>
  <si>
    <t xml:space="preserve">PLOCHY A ÚPRAVY ÚZEMÍ    </t>
  </si>
  <si>
    <r>
      <t>Plošná</t>
    </r>
    <r>
      <rPr>
        <sz val="8"/>
        <color rgb="FF000000"/>
        <rFont val="Segoe UI"/>
        <family val="2"/>
        <charset val="238"/>
      </rPr>
      <t> </t>
    </r>
    <r>
      <rPr>
        <b/>
        <sz val="8"/>
        <color rgb="FF000000"/>
        <rFont val="Segoe UI"/>
        <family val="2"/>
        <charset val="238"/>
      </rPr>
      <t>úprava</t>
    </r>
    <r>
      <rPr>
        <sz val="8"/>
        <color rgb="FF000000"/>
        <rFont val="Segoe UI"/>
        <family val="2"/>
        <charset val="238"/>
      </rPr>
      <t> </t>
    </r>
    <r>
      <rPr>
        <b/>
        <sz val="8"/>
        <color rgb="FF000000"/>
        <rFont val="Segoe UI"/>
        <family val="2"/>
        <charset val="238"/>
      </rPr>
      <t>terénu</t>
    </r>
    <r>
      <rPr>
        <sz val="8"/>
        <color rgb="FF000000"/>
        <rFont val="Segoe UI"/>
        <family val="2"/>
        <charset val="238"/>
      </rPr>
      <t> do 500 m2 zemina tř 1 až 4 nerovnosti do 100 mm v rovinně a svahu do 1:5</t>
    </r>
  </si>
  <si>
    <r>
      <t>m</t>
    </r>
    <r>
      <rPr>
        <vertAlign val="superscript"/>
        <sz val="8"/>
        <color rgb="FF000000"/>
        <rFont val="Segoe UI"/>
        <family val="2"/>
        <charset val="238"/>
      </rPr>
      <t>2</t>
    </r>
  </si>
  <si>
    <r>
      <t>Chemické</t>
    </r>
    <r>
      <rPr>
        <sz val="8"/>
        <color rgb="FF000000"/>
        <rFont val="Segoe UI"/>
        <family val="2"/>
        <charset val="238"/>
      </rPr>
      <t> </t>
    </r>
    <r>
      <rPr>
        <b/>
        <sz val="8"/>
        <color rgb="FF000000"/>
        <rFont val="Segoe UI"/>
        <family val="2"/>
        <charset val="238"/>
      </rPr>
      <t>odplevelení</t>
    </r>
    <r>
      <rPr>
        <sz val="8"/>
        <color rgb="FF000000"/>
        <rFont val="Segoe UI"/>
        <family val="2"/>
        <charset val="238"/>
      </rPr>
      <t> před založením kultury nad 20 m2 postřikem na široko v rovině a svahu do 1:5</t>
    </r>
  </si>
  <si>
    <r>
      <t>Založení</t>
    </r>
    <r>
      <rPr>
        <sz val="8"/>
        <color rgb="FF000000"/>
        <rFont val="Segoe UI"/>
        <family val="2"/>
        <charset val="238"/>
      </rPr>
      <t> </t>
    </r>
    <r>
      <rPr>
        <b/>
        <sz val="8"/>
        <color rgb="FF000000"/>
        <rFont val="Segoe UI"/>
        <family val="2"/>
        <charset val="238"/>
      </rPr>
      <t>záhonu</t>
    </r>
    <r>
      <rPr>
        <sz val="8"/>
        <color rgb="FF000000"/>
        <rFont val="Segoe UI"/>
        <family val="2"/>
        <charset val="238"/>
      </rPr>
      <t> v rovině a svahu do 1:5 zemina tř 1 a 2</t>
    </r>
  </si>
  <si>
    <t>kus</t>
  </si>
  <si>
    <t>trvalky</t>
  </si>
  <si>
    <r>
      <t>Výsadba</t>
    </r>
    <r>
      <rPr>
        <sz val="8"/>
        <color rgb="FF000000"/>
        <rFont val="Segoe UI"/>
        <family val="2"/>
        <charset val="238"/>
      </rPr>
      <t> květin hrnkových D květináče do 120 mm</t>
    </r>
  </si>
  <si>
    <r>
      <t>Výsadba</t>
    </r>
    <r>
      <rPr>
        <sz val="8"/>
        <color rgb="FF000000"/>
        <rFont val="Segoe UI"/>
        <family val="2"/>
        <charset val="238"/>
      </rPr>
      <t> dřeviny</t>
    </r>
    <r>
      <rPr>
        <b/>
        <sz val="8"/>
        <color rgb="FF000000"/>
        <rFont val="Segoe UI"/>
        <family val="2"/>
        <charset val="238"/>
      </rPr>
      <t xml:space="preserve"> s balem</t>
    </r>
    <r>
      <rPr>
        <sz val="8"/>
        <color rgb="FF000000"/>
        <rFont val="Segoe UI"/>
        <family val="2"/>
        <charset val="238"/>
      </rPr>
      <t xml:space="preserve"> D do 0,1 m do jamky se zalitím v rovině a svahu do 1:5</t>
    </r>
  </si>
  <si>
    <t>t</t>
  </si>
  <si>
    <t>jen  okrasné stromy a keře okrasné</t>
  </si>
  <si>
    <t xml:space="preserve">Natření kmene stromu proti korní spále zahradnickým vápnem </t>
  </si>
  <si>
    <t>ks</t>
  </si>
  <si>
    <r>
      <t>Mulčování</t>
    </r>
    <r>
      <rPr>
        <sz val="8"/>
        <color rgb="FF000000"/>
        <rFont val="Segoe UI"/>
        <family val="2"/>
        <charset val="238"/>
      </rPr>
      <t> </t>
    </r>
    <r>
      <rPr>
        <b/>
        <sz val="8"/>
        <color rgb="FF000000"/>
        <rFont val="Segoe UI"/>
        <family val="2"/>
        <charset val="238"/>
      </rPr>
      <t>rostlin</t>
    </r>
    <r>
      <rPr>
        <sz val="8"/>
        <color rgb="FF000000"/>
        <rFont val="Segoe UI"/>
        <family val="2"/>
        <charset val="238"/>
      </rPr>
      <t xml:space="preserve"> kůrou/štěpkou tl. do </t>
    </r>
    <r>
      <rPr>
        <b/>
        <sz val="8"/>
        <color rgb="FF000000"/>
        <rFont val="Segoe UI"/>
        <family val="2"/>
        <charset val="238"/>
      </rPr>
      <t>0,15 m</t>
    </r>
    <r>
      <rPr>
        <sz val="8"/>
        <color rgb="FF000000"/>
        <rFont val="Segoe UI"/>
        <family val="2"/>
        <charset val="238"/>
      </rPr>
      <t xml:space="preserve"> v rovině a svahu do 1:5</t>
    </r>
  </si>
  <si>
    <r>
      <t>Mulčování</t>
    </r>
    <r>
      <rPr>
        <sz val="8"/>
        <color rgb="FF000000"/>
        <rFont val="Segoe UI"/>
        <family val="2"/>
        <charset val="238"/>
      </rPr>
      <t> záhonů kačírkem/</t>
    </r>
    <r>
      <rPr>
        <b/>
        <sz val="8"/>
        <color rgb="FF000000"/>
        <rFont val="Segoe UI"/>
        <family val="2"/>
        <charset val="238"/>
      </rPr>
      <t>šterkem</t>
    </r>
    <r>
      <rPr>
        <sz val="8"/>
        <color rgb="FF000000"/>
        <rFont val="Segoe UI"/>
        <family val="2"/>
        <charset val="238"/>
      </rPr>
      <t xml:space="preserve"> tl. vrstvy do 0,05 m v rovině a svahu do 1:5</t>
    </r>
  </si>
  <si>
    <r>
      <t>m</t>
    </r>
    <r>
      <rPr>
        <vertAlign val="superscript"/>
        <sz val="8"/>
        <rFont val="Arial"/>
        <family val="2"/>
        <charset val="238"/>
      </rPr>
      <t>3</t>
    </r>
  </si>
  <si>
    <t>Zahradnický materiál</t>
  </si>
  <si>
    <t>Totální herbicid</t>
  </si>
  <si>
    <t>l</t>
  </si>
  <si>
    <t>m</t>
  </si>
  <si>
    <t>kg</t>
  </si>
  <si>
    <t>m3</t>
  </si>
  <si>
    <t>JEHLIČNATÉ STROMY</t>
  </si>
  <si>
    <t>JEHLIČNATÉ KEŘE</t>
  </si>
  <si>
    <t>LISTNATÉ STROMY</t>
  </si>
  <si>
    <t>Vaccinium corymbosum</t>
  </si>
  <si>
    <t>borůvka chocholičnatá (kanadská)</t>
  </si>
  <si>
    <t>CIBULOVINY</t>
  </si>
  <si>
    <r>
      <rPr>
        <b/>
        <sz val="8"/>
        <rFont val="Arial"/>
        <family val="2"/>
        <charset val="238"/>
      </rPr>
      <t>Dovoz vody</t>
    </r>
    <r>
      <rPr>
        <sz val="8"/>
        <rFont val="Arial"/>
        <family val="2"/>
        <charset val="238"/>
      </rPr>
      <t xml:space="preserve"> pro zálivku rostlin na vzdálenost do 6000 m</t>
    </r>
  </si>
  <si>
    <r>
      <rPr>
        <b/>
        <sz val="8"/>
        <rFont val="Arial"/>
        <family val="2"/>
        <charset val="238"/>
      </rPr>
      <t>Zalití rostlin v</t>
    </r>
    <r>
      <rPr>
        <sz val="8"/>
        <rFont val="Arial"/>
        <family val="2"/>
        <charset val="238"/>
      </rPr>
      <t>odou plochy přes 20 m</t>
    </r>
    <r>
      <rPr>
        <vertAlign val="superscript"/>
        <sz val="8"/>
        <rFont val="Arial"/>
        <family val="2"/>
        <charset val="238"/>
      </rPr>
      <t xml:space="preserve">2 </t>
    </r>
    <r>
      <rPr>
        <sz val="8"/>
        <rFont val="Arial"/>
        <family val="2"/>
        <charset val="238"/>
      </rPr>
      <t xml:space="preserve">  /dle počasí</t>
    </r>
  </si>
  <si>
    <r>
      <rPr>
        <b/>
        <sz val="8"/>
        <rFont val="Arial"/>
        <family val="2"/>
        <charset val="238"/>
      </rPr>
      <t>Přesun hmot</t>
    </r>
    <r>
      <rPr>
        <sz val="8"/>
        <rFont val="Arial"/>
        <family val="2"/>
        <charset val="238"/>
      </rPr>
      <t xml:space="preserve"> pro sadovnické účely do 5000m vodorovně</t>
    </r>
  </si>
  <si>
    <t>jen listnaté stromy</t>
  </si>
  <si>
    <t>ostatní záhony</t>
  </si>
  <si>
    <t>Sadební materiál</t>
  </si>
  <si>
    <t>Vaccinium vitis-idaea L.</t>
  </si>
  <si>
    <t>brusnice brusinka</t>
  </si>
  <si>
    <t>K9</t>
  </si>
  <si>
    <r>
      <t xml:space="preserve">Hnojení půdy umělým hnojivem s rozdělením </t>
    </r>
    <r>
      <rPr>
        <sz val="8"/>
        <color rgb="FF000000"/>
        <rFont val="Segoe UI"/>
        <family val="2"/>
        <charset val="238"/>
      </rPr>
      <t>k jednotlivým rostlinám v rovině nebo na svahu do 1:5 (3 tablety/strom, 2 tablety/keř)</t>
    </r>
  </si>
  <si>
    <r>
      <t>Jamky</t>
    </r>
    <r>
      <rPr>
        <sz val="8"/>
        <color rgb="FF000000"/>
        <rFont val="Segoe UI"/>
        <family val="2"/>
        <charset val="238"/>
      </rPr>
      <t> pro výsadbu s výměnou </t>
    </r>
    <r>
      <rPr>
        <b/>
        <sz val="8"/>
        <color rgb="FF000000"/>
        <rFont val="Segoe UI"/>
        <family val="2"/>
        <charset val="238"/>
      </rPr>
      <t>100</t>
    </r>
    <r>
      <rPr>
        <sz val="8"/>
        <color rgb="FF000000"/>
        <rFont val="Segoe UI"/>
        <family val="2"/>
        <charset val="238"/>
      </rPr>
      <t> % půdy zeminy tř 1 až 4 objem do 0,4 m3 v rovině a svahu do 1:5</t>
    </r>
  </si>
  <si>
    <t xml:space="preserve">keře+pnoucí dř. </t>
  </si>
  <si>
    <r>
      <t>Jamky</t>
    </r>
    <r>
      <rPr>
        <sz val="8"/>
        <color rgb="FF000000"/>
        <rFont val="Segoe UI"/>
        <family val="2"/>
        <charset val="238"/>
      </rPr>
      <t> pro výsadbu s výměnou </t>
    </r>
    <r>
      <rPr>
        <b/>
        <sz val="8"/>
        <color rgb="FF000000"/>
        <rFont val="Segoe UI"/>
        <family val="2"/>
        <charset val="238"/>
      </rPr>
      <t>50</t>
    </r>
    <r>
      <rPr>
        <sz val="8"/>
        <color rgb="FF000000"/>
        <rFont val="Segoe UI"/>
        <family val="2"/>
        <charset val="238"/>
      </rPr>
      <t> % půdy zeminy tř 1 až 4 objem do 0,005 m3 v rovině a svahu do 1:5</t>
    </r>
  </si>
  <si>
    <r>
      <t>Jamky</t>
    </r>
    <r>
      <rPr>
        <sz val="8"/>
        <color rgb="FF000000"/>
        <rFont val="Segoe UI"/>
        <family val="2"/>
        <charset val="238"/>
      </rPr>
      <t> pro výsadbu s výměnou </t>
    </r>
    <r>
      <rPr>
        <b/>
        <sz val="8"/>
        <color rgb="FF000000"/>
        <rFont val="Segoe UI"/>
        <family val="2"/>
        <charset val="238"/>
      </rPr>
      <t>50</t>
    </r>
    <r>
      <rPr>
        <sz val="8"/>
        <color rgb="FF000000"/>
        <rFont val="Segoe UI"/>
        <family val="2"/>
        <charset val="238"/>
      </rPr>
      <t> % půdy zeminy tř 1 až 4 objem do 0,01 m3 v rovině a svahu do 1:5</t>
    </r>
  </si>
  <si>
    <t>pouze trvalky</t>
  </si>
  <si>
    <t>LISTNATÉ KEŘE A PNOUCÍ DŘEVINY</t>
  </si>
  <si>
    <t xml:space="preserve">Fragaria </t>
  </si>
  <si>
    <t>měsíční jahoda (Rujana, Temptation)</t>
  </si>
  <si>
    <r>
      <rPr>
        <b/>
        <sz val="9"/>
        <rFont val="Segoe UI"/>
        <family val="2"/>
        <charset val="238"/>
      </rPr>
      <t>Příčka z půlené frézované kulatiny</t>
    </r>
    <r>
      <rPr>
        <sz val="9"/>
        <rFont val="Segoe UI"/>
        <family val="2"/>
        <charset val="238"/>
      </rPr>
      <t xml:space="preserve">, impregnovaná, průměr 5 cm, délka 50 cm /3ks na 1 list.strom/ </t>
    </r>
  </si>
  <si>
    <r>
      <rPr>
        <b/>
        <sz val="9"/>
        <rFont val="Segoe UI"/>
        <family val="2"/>
        <charset val="238"/>
      </rPr>
      <t>Bavlněný úvazek,</t>
    </r>
    <r>
      <rPr>
        <sz val="9"/>
        <rFont val="Segoe UI"/>
        <family val="2"/>
        <charset val="238"/>
      </rPr>
      <t xml:space="preserve"> délka (pro kotvení 3 kůly 3 x 70 cm na 1ks, pro kotvení 1 kůlem 70cm, šířka 20 mm</t>
    </r>
  </si>
  <si>
    <r>
      <rPr>
        <b/>
        <sz val="9"/>
        <rFont val="Segoe UI"/>
        <family val="2"/>
        <charset val="238"/>
      </rPr>
      <t>Zahradnické vápno</t>
    </r>
    <r>
      <rPr>
        <sz val="9"/>
        <rFont val="Segoe UI"/>
        <family val="2"/>
        <charset val="238"/>
      </rPr>
      <t xml:space="preserve"> 1 kg proti korní spále</t>
    </r>
  </si>
  <si>
    <t>jen listnaté včetně ov.</t>
  </si>
  <si>
    <t>mochna křovitá- žlutá, v 60 cm</t>
  </si>
  <si>
    <t>kanadské borůvky,rhododendrony, azalky a  hortenzie</t>
  </si>
  <si>
    <t xml:space="preserve">Rašelina </t>
  </si>
  <si>
    <r>
      <t>Mulč - borka</t>
    </r>
    <r>
      <rPr>
        <sz val="9"/>
        <rFont val="Segoe UI"/>
        <family val="2"/>
        <charset val="238"/>
      </rPr>
      <t xml:space="preserve"> drcená pro mulčování stromů a keřových skupin výška vrstvy v nakypř. stavu cca15 - 20cm </t>
    </r>
    <r>
      <rPr>
        <sz val="8"/>
        <rFont val="Segoe UI"/>
        <family val="2"/>
        <charset val="238"/>
      </rPr>
      <t>(nebude použita černá mulčovací folie - výška mulče musí být dodržena)</t>
    </r>
  </si>
  <si>
    <t>keře+pnoucí dř. - bez kan.borůvek apod.</t>
  </si>
  <si>
    <r>
      <t>Hnojivo SILVAMIX</t>
    </r>
    <r>
      <rPr>
        <sz val="9"/>
        <rFont val="Segoe UI"/>
        <family val="2"/>
        <charset val="238"/>
      </rPr>
      <t xml:space="preserve"> /3ks na 1 okr.strom, 2 ks na 1 okr. keř) (1 tableta=10g )</t>
    </r>
  </si>
  <si>
    <t>bez ovoc.keřů a stromů</t>
  </si>
  <si>
    <r>
      <t xml:space="preserve">plocha pro založení záhonů a trávníku </t>
    </r>
    <r>
      <rPr>
        <b/>
        <sz val="10"/>
        <color rgb="FFFF0000"/>
        <rFont val="Arial"/>
        <family val="2"/>
        <charset val="238"/>
      </rPr>
      <t>2x</t>
    </r>
  </si>
  <si>
    <t>Potentilla fruticosa např. 'Goldstar','Goldfinger</t>
  </si>
  <si>
    <t>jemná modelace uhrabáním s odstraněním kamenů a nečistot</t>
  </si>
  <si>
    <t>Pinus mugo 'Mops'</t>
  </si>
  <si>
    <t>borovice kleč</t>
  </si>
  <si>
    <t>Pinus mugo var. pumilio</t>
  </si>
  <si>
    <t>Sedum telephium např.'Chocolate Drop'</t>
  </si>
  <si>
    <t>rozchodník' - tm.červ. listy</t>
  </si>
  <si>
    <t>kanadské borůvky- výměna půdy za rašelinu</t>
  </si>
  <si>
    <t>výsadby</t>
  </si>
  <si>
    <t>v 20-30</t>
  </si>
  <si>
    <t>Pinus sylvestris</t>
  </si>
  <si>
    <t>borovice lesní</t>
  </si>
  <si>
    <t>Betula papyrifera</t>
  </si>
  <si>
    <t>bříza papírová</t>
  </si>
  <si>
    <t>Buddleia davidii</t>
  </si>
  <si>
    <t>komule Davidova - nižší, do 1,5 m, bílá</t>
  </si>
  <si>
    <t>komule Davidova - nižší, do 1,5 m, fialová</t>
  </si>
  <si>
    <t>Carpinus betulus</t>
  </si>
  <si>
    <t>habr obecný - rostliny na živý plot</t>
  </si>
  <si>
    <t>Hydrangea macrophylla</t>
  </si>
  <si>
    <t>hortenzie velkolistá - v sortách (různé barvy)</t>
  </si>
  <si>
    <t>Potentilla fruticosa např.'Lovely Pink'</t>
  </si>
  <si>
    <t>mochna křovitá 'Lovely Pink'- růžová</t>
  </si>
  <si>
    <t>Ribes 1a</t>
  </si>
  <si>
    <t>rybíz (červenoplodé odrůdy stromkové)</t>
  </si>
  <si>
    <t>Spiraea x bumalda 'Anthony Waterer'</t>
  </si>
  <si>
    <t>tavolník nízký</t>
  </si>
  <si>
    <t>Actinidia arguta</t>
  </si>
  <si>
    <t>Clematis x hybrida</t>
  </si>
  <si>
    <t>plamének ušlechtilý v sortách</t>
  </si>
  <si>
    <t>Clematis montana ‘Rubens‘</t>
  </si>
  <si>
    <t>plamének horní růžový</t>
  </si>
  <si>
    <t>Hedera helix 'Goldheart'</t>
  </si>
  <si>
    <t>břečťan popínavý</t>
  </si>
  <si>
    <t>Hedera hibernica</t>
  </si>
  <si>
    <t>břečťan irský - velký list</t>
  </si>
  <si>
    <t>Hydrangea anomala ssp.petiolaris</t>
  </si>
  <si>
    <t>hortenzie řapíkatá - pnoucí</t>
  </si>
  <si>
    <t>Parthenocissus tricuspidata 'Veitchii'</t>
  </si>
  <si>
    <t>přísavník trojhrotý</t>
  </si>
  <si>
    <t>Schizandra chinensis</t>
  </si>
  <si>
    <t>klanospraška čínská</t>
  </si>
  <si>
    <t>aktinídie význačná - ov.dř.'kiwi' samosprašná</t>
  </si>
  <si>
    <t>Bergenia cordifolia např.Wintermärchen</t>
  </si>
  <si>
    <t>bergénie srdčitá - v zimě do červena</t>
  </si>
  <si>
    <t>Brunnera macrophylla např.'Sea Heart';'Silver Hear</t>
  </si>
  <si>
    <t>pomněnkovec velkolistý- stříbřitě mramor.list</t>
  </si>
  <si>
    <t>Festuca glauca</t>
  </si>
  <si>
    <t>kostřava stříbrná</t>
  </si>
  <si>
    <t>Lavandula angustifolia</t>
  </si>
  <si>
    <t>Miscanthus sinensis 'Kleine Fontane'</t>
  </si>
  <si>
    <t>ozdobnice čínská</t>
  </si>
  <si>
    <t>Miscanthus sinensis např. 'Kleine Silberspinne','Y</t>
  </si>
  <si>
    <t xml:space="preserve">ozdobnice čín.'K.S.,'Y.D.''- v.cca do 120cm-nižší </t>
  </si>
  <si>
    <t>Nepeta x faassenii např.'Junior Walker'</t>
  </si>
  <si>
    <t>šanta modrá (do v 40, modrfi.)</t>
  </si>
  <si>
    <t>Paeonia officinalis</t>
  </si>
  <si>
    <t>pivoňka lékařská - v sortách</t>
  </si>
  <si>
    <t>Pennisetum alopecuroides 'Rubrum'</t>
  </si>
  <si>
    <t>dochan psárkovitý 'Rubrum'</t>
  </si>
  <si>
    <t>Rudbeckia hirta 'Gloriosa Daisy'</t>
  </si>
  <si>
    <t>třapatka 'Gloriosa Daisy'</t>
  </si>
  <si>
    <t>Thymus praecox 'Red Carpet'</t>
  </si>
  <si>
    <t>mateřídouška</t>
  </si>
  <si>
    <t>Allium např. 'Ambassador','Globemaster'</t>
  </si>
  <si>
    <t>česnek - okr.cibul.-v.cca 100 cm,modr-fial.</t>
  </si>
  <si>
    <t xml:space="preserve">Narcissus </t>
  </si>
  <si>
    <t>narcis</t>
  </si>
  <si>
    <t>Tulipa</t>
  </si>
  <si>
    <t xml:space="preserve">botanický tulipán </t>
  </si>
  <si>
    <r>
      <t>Travní osivo</t>
    </r>
    <r>
      <rPr>
        <sz val="8"/>
        <color rgb="FF000000"/>
        <rFont val="Segoe UI"/>
        <family val="2"/>
        <charset val="238"/>
      </rPr>
      <t xml:space="preserve"> do stínu(0,25 g/m2, 2,5 kg na 100 m2)</t>
    </r>
  </si>
  <si>
    <t>okrasné stromy</t>
  </si>
  <si>
    <r>
      <t>Jamky</t>
    </r>
    <r>
      <rPr>
        <sz val="8"/>
        <color rgb="FF000000"/>
        <rFont val="Segoe UI"/>
        <family val="2"/>
        <charset val="238"/>
      </rPr>
      <t> pro výsadbu s výměnou </t>
    </r>
    <r>
      <rPr>
        <b/>
        <sz val="8"/>
        <color rgb="FF000000"/>
        <rFont val="Segoe UI"/>
        <family val="2"/>
        <charset val="238"/>
      </rPr>
      <t>50</t>
    </r>
    <r>
      <rPr>
        <sz val="8"/>
        <color rgb="FF000000"/>
        <rFont val="Segoe UI"/>
        <family val="2"/>
        <charset val="238"/>
      </rPr>
      <t> % půdy zeminy tř 1 až 4 objem do 0,4 m3 v rovině a svahu do 1:5</t>
    </r>
  </si>
  <si>
    <r>
      <t>Výsadba</t>
    </r>
    <r>
      <rPr>
        <sz val="8"/>
        <color rgb="FF000000"/>
        <rFont val="Segoe UI"/>
        <family val="2"/>
        <charset val="238"/>
      </rPr>
      <t> dřeviny s </t>
    </r>
    <r>
      <rPr>
        <b/>
        <sz val="8"/>
        <color rgb="FF000000"/>
        <rFont val="Segoe UI"/>
        <family val="2"/>
        <charset val="238"/>
      </rPr>
      <t>balem</t>
    </r>
    <r>
      <rPr>
        <sz val="8"/>
        <color rgb="FF000000"/>
        <rFont val="Segoe UI"/>
        <family val="2"/>
        <charset val="238"/>
      </rPr>
      <t> D do 0,6 m do jamky se zalitím v rovině a svahu do 1:5</t>
    </r>
  </si>
  <si>
    <r>
      <t>Ukotvení</t>
    </r>
    <r>
      <rPr>
        <sz val="8"/>
        <color rgb="FF000000"/>
        <rFont val="Segoe UI"/>
        <family val="2"/>
        <charset val="238"/>
      </rPr>
      <t> kmene </t>
    </r>
    <r>
      <rPr>
        <b/>
        <sz val="8"/>
        <color rgb="FF000000"/>
        <rFont val="Segoe UI"/>
        <family val="2"/>
        <charset val="238"/>
      </rPr>
      <t>dřevin</t>
    </r>
    <r>
      <rPr>
        <sz val="8"/>
        <color rgb="FF000000"/>
        <rFont val="Segoe UI"/>
        <family val="2"/>
        <charset val="238"/>
      </rPr>
      <t> třemi kůly D do 0,1 m délky do 2 m - OKR. LISTNATÉ STROMY</t>
    </r>
  </si>
  <si>
    <t>okrasné listnaté dř.</t>
  </si>
  <si>
    <r>
      <t>Ukotvení</t>
    </r>
    <r>
      <rPr>
        <sz val="8"/>
        <color rgb="FF000000"/>
        <rFont val="Segoe UI"/>
        <family val="2"/>
        <charset val="238"/>
      </rPr>
      <t> kmene </t>
    </r>
    <r>
      <rPr>
        <b/>
        <sz val="8"/>
        <color rgb="FF000000"/>
        <rFont val="Segoe UI"/>
        <family val="2"/>
        <charset val="238"/>
      </rPr>
      <t>dřevin</t>
    </r>
    <r>
      <rPr>
        <sz val="8"/>
        <color rgb="FF000000"/>
        <rFont val="Segoe UI"/>
        <family val="2"/>
        <charset val="238"/>
      </rPr>
      <t> jedním kůlem D do 0,1 m délky do 1 m - JEHLIČNANY</t>
    </r>
  </si>
  <si>
    <t>okrasné jehličnaté dř.</t>
  </si>
  <si>
    <r>
      <t xml:space="preserve">Zahradní houpačka </t>
    </r>
    <r>
      <rPr>
        <sz val="9"/>
        <rFont val="Segoe UI"/>
        <family val="2"/>
        <charset val="238"/>
      </rPr>
      <t>(např. https://www.kuulna.cz/product/zahradni-houpacka/) včetně montáže</t>
    </r>
  </si>
  <si>
    <r>
      <rPr>
        <b/>
        <sz val="9"/>
        <rFont val="Segoe UI"/>
        <family val="2"/>
        <charset val="238"/>
      </rPr>
      <t xml:space="preserve">Truhlíky na zídku (větší rozměr než standard) </t>
    </r>
    <r>
      <rPr>
        <sz val="9"/>
        <rFont val="Segoe UI"/>
        <family val="2"/>
        <charset val="238"/>
      </rPr>
      <t xml:space="preserve">(např.Prosperplast RATO CASE Truhlík +zavlažovací systém antracit DRTC800, rozměry 80 x 33 x 32 cm) </t>
    </r>
    <r>
      <rPr>
        <b/>
        <sz val="9"/>
        <rFont val="Segoe UI"/>
        <family val="2"/>
        <charset val="238"/>
      </rPr>
      <t>barva antracit</t>
    </r>
  </si>
  <si>
    <r>
      <t xml:space="preserve">Nádoba na vodu včetně podstavce </t>
    </r>
    <r>
      <rPr>
        <sz val="9"/>
        <rFont val="Segoe UI"/>
        <family val="2"/>
        <charset val="238"/>
      </rPr>
      <t>(Např. nádrž na dešťovou vodu LANZAROTE 300 l, grafitová )</t>
    </r>
  </si>
  <si>
    <r>
      <t xml:space="preserve">Kompostér </t>
    </r>
    <r>
      <rPr>
        <sz val="9"/>
        <rFont val="Segoe UI"/>
        <family val="2"/>
        <charset val="238"/>
      </rPr>
      <t>(Např. Compogreen 800 l černý/zelený)</t>
    </r>
  </si>
  <si>
    <r>
      <t xml:space="preserve">Lavička zahradní - samostatná </t>
    </r>
    <r>
      <rPr>
        <sz val="9"/>
        <rFont val="Segoe UI"/>
        <family val="2"/>
        <charset val="238"/>
      </rPr>
      <t>(např. Streetpark - lavička INOA s područkami, dl.1800mm / ocel zn.+prášk.vypal. barva / dřevo finská borovice ThermoWood)</t>
    </r>
  </si>
  <si>
    <t>vrstva cca 7 cm</t>
  </si>
  <si>
    <t>Vyvýšený záhon 190x90x80  ((např. výrobce Ekovysočina s.r.o.)</t>
  </si>
  <si>
    <t>m2</t>
  </si>
  <si>
    <t>vyvýšený záhon-výplň</t>
  </si>
  <si>
    <r>
      <t xml:space="preserve">Vyplnění </t>
    </r>
    <r>
      <rPr>
        <sz val="8"/>
        <rFont val="Arial"/>
        <family val="2"/>
        <charset val="238"/>
      </rPr>
      <t xml:space="preserve"> truhlíků a květníků substrátem</t>
    </r>
  </si>
  <si>
    <t xml:space="preserve">Zahradnický substrát </t>
  </si>
  <si>
    <t>Výsadba do truhlíků a květináčů</t>
  </si>
  <si>
    <r>
      <t xml:space="preserve">Zkrácený popis                                                                    </t>
    </r>
    <r>
      <rPr>
        <b/>
        <sz val="10"/>
        <color theme="1"/>
        <rFont val="Calibri"/>
        <family val="2"/>
        <charset val="238"/>
        <scheme val="minor"/>
      </rPr>
      <t>(rozpočet NA KOPCI)</t>
    </r>
  </si>
  <si>
    <r>
      <t xml:space="preserve">Mulč - kačírek </t>
    </r>
    <r>
      <rPr>
        <sz val="9"/>
        <rFont val="Segoe UI"/>
        <family val="2"/>
        <charset val="238"/>
      </rPr>
      <t xml:space="preserve">frakce 8/16 mm - barva žlutohnědá </t>
    </r>
  </si>
  <si>
    <r>
      <rPr>
        <b/>
        <sz val="9"/>
        <rFont val="Segoe UI"/>
        <family val="2"/>
        <charset val="238"/>
      </rPr>
      <t>Kůl frézovaný</t>
    </r>
    <r>
      <rPr>
        <sz val="9"/>
        <rFont val="Segoe UI"/>
        <family val="2"/>
        <charset val="238"/>
      </rPr>
      <t xml:space="preserve"> s fazetou a špicí, impregnovaný, průměr 5cm, </t>
    </r>
    <r>
      <rPr>
        <b/>
        <sz val="9"/>
        <rFont val="Segoe UI"/>
        <family val="2"/>
        <charset val="238"/>
      </rPr>
      <t>délka 250cm</t>
    </r>
    <r>
      <rPr>
        <sz val="9"/>
        <rFont val="Segoe UI"/>
        <family val="2"/>
        <charset val="238"/>
      </rPr>
      <t xml:space="preserve"> /3ks na jeden listnatý strom) </t>
    </r>
  </si>
  <si>
    <t>okrasné listnaté stromy</t>
  </si>
  <si>
    <r>
      <t>Ukotvení</t>
    </r>
    <r>
      <rPr>
        <sz val="8"/>
        <color rgb="FF000000"/>
        <rFont val="Segoe UI"/>
        <family val="2"/>
        <charset val="238"/>
      </rPr>
      <t> </t>
    </r>
    <r>
      <rPr>
        <b/>
        <sz val="8"/>
        <color rgb="FF000000"/>
        <rFont val="Segoe UI"/>
        <family val="2"/>
        <charset val="238"/>
      </rPr>
      <t>kmene</t>
    </r>
    <r>
      <rPr>
        <sz val="8"/>
        <color rgb="FF000000"/>
        <rFont val="Segoe UI"/>
        <family val="2"/>
        <charset val="238"/>
      </rPr>
      <t> </t>
    </r>
    <r>
      <rPr>
        <b/>
        <sz val="8"/>
        <color rgb="FF000000"/>
        <rFont val="Segoe UI"/>
        <family val="2"/>
        <charset val="238"/>
      </rPr>
      <t>dřevin</t>
    </r>
    <r>
      <rPr>
        <sz val="8"/>
        <color rgb="FF000000"/>
        <rFont val="Segoe UI"/>
        <family val="2"/>
        <charset val="238"/>
      </rPr>
      <t> třemi kůly D do 0,1 m dl přes 1 do 2 m - RYBÍZY NA KMÍNKU</t>
    </r>
  </si>
  <si>
    <t>rybízy na kmínku - příčkami podepřít korunku</t>
  </si>
  <si>
    <r>
      <rPr>
        <b/>
        <sz val="9"/>
        <rFont val="Segoe UI"/>
        <family val="2"/>
        <charset val="238"/>
      </rPr>
      <t>Kůl frézovaný</t>
    </r>
    <r>
      <rPr>
        <sz val="9"/>
        <rFont val="Segoe UI"/>
        <family val="2"/>
        <charset val="238"/>
      </rPr>
      <t xml:space="preserve"> s fazetou a špicí, impregnovaný, průměr 5cm, </t>
    </r>
    <r>
      <rPr>
        <b/>
        <sz val="9"/>
        <rFont val="Segoe UI"/>
        <family val="2"/>
        <charset val="238"/>
      </rPr>
      <t>délka 150 cm</t>
    </r>
    <r>
      <rPr>
        <sz val="9"/>
        <rFont val="Segoe UI"/>
        <family val="2"/>
        <charset val="238"/>
      </rPr>
      <t xml:space="preserve"> /1ks na jeden jehličnatý strom a 3 ks na jeden kus rybízu)</t>
    </r>
  </si>
  <si>
    <t>jehličnaté a rybízy (výšku kůlu přizpůsobir)</t>
  </si>
  <si>
    <t>Nopová fólie 400 g - 0,5 x 5 m na kořenovou bariéru u malin</t>
  </si>
  <si>
    <r>
      <t xml:space="preserve">Mobilní Zahrádka III,  </t>
    </r>
    <r>
      <rPr>
        <sz val="9"/>
        <color rgb="FF000000"/>
        <rFont val="Segoe UI"/>
        <family val="2"/>
        <charset val="238"/>
      </rPr>
      <t>(např. fa MARLI 120x63x84,5)</t>
    </r>
  </si>
  <si>
    <r>
      <t xml:space="preserve">Konstrukce na maliny - </t>
    </r>
    <r>
      <rPr>
        <sz val="9"/>
        <color rgb="FF000000"/>
        <rFont val="Segoe UI"/>
        <family val="2"/>
        <charset val="238"/>
      </rPr>
      <t>včetně zatloukacích patek, hranolů a spojovacího materiálu</t>
    </r>
  </si>
  <si>
    <t>vytvoření konstrukce pro maliny</t>
  </si>
  <si>
    <r>
      <t>Zřízení konstrukce</t>
    </r>
    <r>
      <rPr>
        <sz val="8"/>
        <color rgb="FF000000"/>
        <rFont val="Segoe UI"/>
        <family val="2"/>
        <charset val="238"/>
      </rPr>
      <t xml:space="preserve"> na maliny</t>
    </r>
  </si>
  <si>
    <t>Rýhy pro protikořenovou textilii/nopkovou folii, zemina tř 1 až 4 hl do 0,6 m š do 0,6 m v rovině a svahu do 1:5</t>
  </si>
  <si>
    <t>rýhy pro kořenovou barieru</t>
  </si>
  <si>
    <t xml:space="preserve">Mlhoviště Lampa  </t>
  </si>
  <si>
    <t xml:space="preserve">VEŠKERÉ DŘEVĚNÉ PRVKY BUDOU BAREVNĚ LADĚNY K OBLOŽKÁM DOMU (BUDOU VE STEJNÉ BARVĚ), KOVOVÉ PRVKY - BUDE POUŽITA -  RAL 7016 – antracit, OSTATNÍ PLASTOVÉ PRVKY BUDOU V ANTRACITOVÉ BARVĚ  </t>
  </si>
  <si>
    <t>truhlíky na zídce + květníky u vchodů</t>
  </si>
  <si>
    <t>okrasné stromy a rybízy</t>
  </si>
  <si>
    <t>role 0,5x5m, obv. Záhonu 11 m</t>
  </si>
  <si>
    <t>Substrát na výplň vyvýšených záhonů 190x90x80  včetně mobilnch zahrádek, truhlíků a květníků</t>
  </si>
  <si>
    <r>
      <t xml:space="preserve">Nopová fólie do vyvýšených záhonů, </t>
    </r>
    <r>
      <rPr>
        <sz val="9"/>
        <rFont val="Segoe UI"/>
        <family val="2"/>
        <charset val="238"/>
      </rPr>
      <t xml:space="preserve"> (včetně instalace a upevňovacích prvků)</t>
    </r>
  </si>
  <si>
    <t>kvůli dlažbě, lepší rozměr cca 2 m na délku a 1 m na šířku</t>
  </si>
  <si>
    <t>Rubus idaeus</t>
  </si>
  <si>
    <t>maliník obecný- beztrnný</t>
  </si>
  <si>
    <t>Buxus sempervirens 'Arborescens'</t>
  </si>
  <si>
    <t>zimostráz obecný - zapěstovaný do koule</t>
  </si>
  <si>
    <t>do truhlíků</t>
  </si>
  <si>
    <t>levandule úzkolistá - modrá</t>
  </si>
  <si>
    <r>
      <t>Separační folie</t>
    </r>
    <r>
      <rPr>
        <sz val="8"/>
        <rFont val="Segoe UI"/>
        <family val="2"/>
        <charset val="238"/>
      </rPr>
      <t xml:space="preserve"> pod písečné lože dlažby (geotextilie 150 g)</t>
    </r>
  </si>
  <si>
    <r>
      <t>Travní osivo</t>
    </r>
    <r>
      <rPr>
        <sz val="8"/>
        <color rgb="FF000000"/>
        <rFont val="Segoe UI"/>
        <family val="2"/>
        <charset val="238"/>
      </rPr>
      <t xml:space="preserve"> do sucha(0,25 g/m2, 2,5 kg na 100 m2)</t>
    </r>
  </si>
  <si>
    <t>před dům směrem do ulice a za parkovištěm</t>
  </si>
  <si>
    <t>za dům a z boku domu (severozápad)</t>
  </si>
  <si>
    <r>
      <t xml:space="preserve">Květník ke vchodům </t>
    </r>
    <r>
      <rPr>
        <sz val="9"/>
        <rFont val="Segoe UI"/>
        <family val="2"/>
        <charset val="238"/>
      </rPr>
      <t xml:space="preserve">(např. Deroma Millennium samozavlažovací květináč 49 × 49 × 49 cm; plast)  </t>
    </r>
    <r>
      <rPr>
        <b/>
        <sz val="9"/>
        <rFont val="Segoe UI"/>
        <family val="2"/>
        <charset val="238"/>
      </rPr>
      <t>barva antracit</t>
    </r>
  </si>
  <si>
    <r>
      <t>Kladení</t>
    </r>
    <r>
      <rPr>
        <sz val="8"/>
        <color rgb="FF000000"/>
        <rFont val="Segoe UI"/>
        <family val="2"/>
        <charset val="238"/>
      </rPr>
      <t> </t>
    </r>
    <r>
      <rPr>
        <b/>
        <sz val="8"/>
        <color rgb="FF000000"/>
        <rFont val="Segoe UI"/>
        <family val="2"/>
        <charset val="238"/>
      </rPr>
      <t>dlažby</t>
    </r>
    <r>
      <rPr>
        <sz val="8"/>
        <color rgb="FF000000"/>
        <rFont val="Segoe UI"/>
        <family val="2"/>
        <charset val="238"/>
      </rPr>
      <t> z desek a tvárnic hm do 60 kg na sucho spáry vyplněné pískem tl do 10 cm</t>
    </r>
  </si>
  <si>
    <t>betonová dlažba nasucho k vyvýšeným záhonům</t>
  </si>
  <si>
    <t>lože pro dlažbu</t>
  </si>
  <si>
    <t xml:space="preserve"> jemná frakce 4/8 cca 3-5 cm</t>
  </si>
  <si>
    <r>
      <t>Sejmutí</t>
    </r>
    <r>
      <rPr>
        <sz val="8"/>
        <rFont val="Segoe UI"/>
        <family val="2"/>
        <charset val="238"/>
      </rPr>
      <t> ornice tl </t>
    </r>
    <r>
      <rPr>
        <b/>
        <sz val="8"/>
        <rFont val="Segoe UI"/>
        <family val="2"/>
        <charset val="238"/>
      </rPr>
      <t>vrstvy</t>
    </r>
    <r>
      <rPr>
        <sz val="8"/>
        <rFont val="Segoe UI"/>
        <family val="2"/>
        <charset val="238"/>
      </rPr>
      <t> do 250 mm ručně (+zhutnění)</t>
    </r>
  </si>
  <si>
    <r>
      <t>m</t>
    </r>
    <r>
      <rPr>
        <vertAlign val="superscript"/>
        <sz val="8"/>
        <rFont val="Segoe UI"/>
        <family val="2"/>
        <charset val="238"/>
      </rPr>
      <t>2</t>
    </r>
  </si>
  <si>
    <r>
      <t>Podklad z mechanicky</t>
    </r>
    <r>
      <rPr>
        <sz val="8"/>
        <rFont val="Segoe UI"/>
        <family val="2"/>
        <charset val="238"/>
      </rPr>
      <t> </t>
    </r>
    <r>
      <rPr>
        <b/>
        <sz val="8"/>
        <rFont val="Segoe UI"/>
        <family val="2"/>
        <charset val="238"/>
      </rPr>
      <t>zpevněného</t>
    </r>
    <r>
      <rPr>
        <sz val="8"/>
        <rFont val="Segoe UI"/>
        <family val="2"/>
        <charset val="238"/>
      </rPr>
      <t> kameniva MZK tl 100 mm (vyrovnání, uhutnění, včetně pokládky separační folie pod štěrk)</t>
    </r>
  </si>
  <si>
    <r>
      <t xml:space="preserve">Vyplnění </t>
    </r>
    <r>
      <rPr>
        <sz val="8"/>
        <rFont val="Arial"/>
        <family val="2"/>
        <charset val="238"/>
      </rPr>
      <t xml:space="preserve"> Mobilní zahrádky III zahradnickým substrátem</t>
    </r>
  </si>
  <si>
    <r>
      <t>Vyplnění vyvýšeného záhonu</t>
    </r>
    <r>
      <rPr>
        <sz val="8"/>
        <rFont val="Arial"/>
        <family val="2"/>
        <charset val="238"/>
      </rPr>
      <t xml:space="preserve"> 190x90x80 zahradnickým substrátem</t>
    </r>
  </si>
  <si>
    <r>
      <t>Příplatek</t>
    </r>
    <r>
      <rPr>
        <sz val="8"/>
        <color rgb="FF000000"/>
        <rFont val="Segoe UI"/>
        <family val="2"/>
        <charset val="238"/>
      </rPr>
      <t> za vylepšení </t>
    </r>
    <r>
      <rPr>
        <b/>
        <sz val="8"/>
        <color rgb="FF000000"/>
        <rFont val="Segoe UI"/>
        <family val="2"/>
        <charset val="238"/>
      </rPr>
      <t>výsadeb</t>
    </r>
    <r>
      <rPr>
        <sz val="8"/>
        <color rgb="FF000000"/>
        <rFont val="Segoe UI"/>
        <family val="2"/>
        <charset val="238"/>
      </rPr>
      <t> (zhoršené podmínky pro výsadby - stavební suť v podloží)</t>
    </r>
  </si>
  <si>
    <t>TRVALKY A OKRASNÉ TRÁVY</t>
  </si>
  <si>
    <r>
      <t>Jamky</t>
    </r>
    <r>
      <rPr>
        <sz val="8"/>
        <color rgb="FF000000"/>
        <rFont val="Segoe UI"/>
        <family val="2"/>
        <charset val="238"/>
      </rPr>
      <t> pro výsadbu s </t>
    </r>
    <r>
      <rPr>
        <b/>
        <sz val="8"/>
        <color rgb="FF000000"/>
        <rFont val="Segoe UI"/>
        <family val="2"/>
        <charset val="238"/>
      </rPr>
      <t>výměnou</t>
    </r>
    <r>
      <rPr>
        <sz val="8"/>
        <color rgb="FF000000"/>
        <rFont val="Segoe UI"/>
        <family val="2"/>
        <charset val="238"/>
      </rPr>
      <t> </t>
    </r>
    <r>
      <rPr>
        <b/>
        <sz val="8"/>
        <color rgb="FF000000"/>
        <rFont val="Segoe UI"/>
        <family val="2"/>
        <charset val="238"/>
      </rPr>
      <t>50</t>
    </r>
    <r>
      <rPr>
        <sz val="8"/>
        <color rgb="FF000000"/>
        <rFont val="Segoe UI"/>
        <family val="2"/>
        <charset val="238"/>
      </rPr>
      <t> % půdy zeminy tř 1 až 4 obj do 0,002 m3 v rovině a svahu do 1:5</t>
    </r>
  </si>
  <si>
    <t>cibuloviny</t>
  </si>
  <si>
    <r>
      <t>Výsadba</t>
    </r>
    <r>
      <rPr>
        <sz val="8"/>
        <color rgb="FF000000"/>
        <rFont val="Segoe UI"/>
        <family val="2"/>
        <charset val="238"/>
      </rPr>
      <t> cibulí nebo hlíz</t>
    </r>
  </si>
  <si>
    <t>velké množství sutě v podloži</t>
  </si>
  <si>
    <r>
      <t>Řez</t>
    </r>
    <r>
      <rPr>
        <sz val="8"/>
        <color rgb="FF000000"/>
        <rFont val="Segoe UI"/>
        <family val="2"/>
        <charset val="238"/>
      </rPr>
      <t> stromu </t>
    </r>
    <r>
      <rPr>
        <b/>
        <sz val="8"/>
        <color rgb="FF000000"/>
        <rFont val="Segoe UI"/>
        <family val="2"/>
        <charset val="238"/>
      </rPr>
      <t>bezpečnostní</t>
    </r>
    <r>
      <rPr>
        <sz val="8"/>
        <color rgb="FF000000"/>
        <rFont val="Segoe UI"/>
        <family val="2"/>
        <charset val="238"/>
      </rPr>
      <t> o ploše koruny přes 210 do 240 m2 lezeckou technikou</t>
    </r>
  </si>
  <si>
    <t>3 ks bříz uvnitř pozemku</t>
  </si>
  <si>
    <r>
      <t xml:space="preserve">Piknikový set </t>
    </r>
    <r>
      <rPr>
        <sz val="9"/>
        <rFont val="Segoe UI"/>
        <family val="2"/>
        <charset val="238"/>
      </rPr>
      <t>(lavičky s opěradlem a stůl - oddělené od sebe) (např. Piknikový set Coni III) + montáž</t>
    </r>
  </si>
  <si>
    <r>
      <t>Osazení zahradního </t>
    </r>
    <r>
      <rPr>
        <b/>
        <sz val="8"/>
        <color rgb="FF000000"/>
        <rFont val="Segoe UI"/>
        <family val="2"/>
        <charset val="238"/>
      </rPr>
      <t>obrubníku</t>
    </r>
    <r>
      <rPr>
        <sz val="8"/>
        <color rgb="FF000000"/>
        <rFont val="Segoe UI"/>
        <family val="2"/>
        <charset val="238"/>
      </rPr>
      <t> betonového do lože z betonu s boční opěrou</t>
    </r>
  </si>
  <si>
    <r>
      <t>Lože</t>
    </r>
    <r>
      <rPr>
        <sz val="8"/>
        <color rgb="FF000000"/>
        <rFont val="Segoe UI"/>
        <family val="2"/>
        <charset val="238"/>
      </rPr>
      <t> </t>
    </r>
    <r>
      <rPr>
        <b/>
        <sz val="8"/>
        <color rgb="FF000000"/>
        <rFont val="Segoe UI"/>
        <family val="2"/>
        <charset val="238"/>
      </rPr>
      <t>pod</t>
    </r>
    <r>
      <rPr>
        <sz val="8"/>
        <color rgb="FF000000"/>
        <rFont val="Segoe UI"/>
        <family val="2"/>
        <charset val="238"/>
      </rPr>
      <t> </t>
    </r>
    <r>
      <rPr>
        <b/>
        <sz val="8"/>
        <color rgb="FF000000"/>
        <rFont val="Segoe UI"/>
        <family val="2"/>
        <charset val="238"/>
      </rPr>
      <t>obrubníky</t>
    </r>
    <r>
      <rPr>
        <sz val="8"/>
        <color rgb="FF000000"/>
        <rFont val="Segoe UI"/>
        <family val="2"/>
        <charset val="238"/>
      </rPr>
      <t>, krajníky nebo obruby z dlažebních kostek z betonu prostého</t>
    </r>
  </si>
  <si>
    <r>
      <t>m</t>
    </r>
    <r>
      <rPr>
        <vertAlign val="superscript"/>
        <sz val="8"/>
        <color rgb="FF000000"/>
        <rFont val="Segoe UI"/>
        <family val="2"/>
        <charset val="238"/>
      </rPr>
      <t>3</t>
    </r>
  </si>
  <si>
    <t>obrubníky pod převisem</t>
  </si>
  <si>
    <r>
      <t>Podklad</t>
    </r>
    <r>
      <rPr>
        <sz val="8"/>
        <color rgb="FF000000"/>
        <rFont val="Segoe UI"/>
        <family val="2"/>
        <charset val="238"/>
      </rPr>
      <t> z </t>
    </r>
    <r>
      <rPr>
        <b/>
        <sz val="8"/>
        <color rgb="FF000000"/>
        <rFont val="Segoe UI"/>
        <family val="2"/>
        <charset val="238"/>
      </rPr>
      <t>vibrovaného</t>
    </r>
    <r>
      <rPr>
        <sz val="8"/>
        <color rgb="FF000000"/>
        <rFont val="Segoe UI"/>
        <family val="2"/>
        <charset val="238"/>
      </rPr>
      <t> </t>
    </r>
    <r>
      <rPr>
        <b/>
        <sz val="8"/>
        <color rgb="FF000000"/>
        <rFont val="Segoe UI"/>
        <family val="2"/>
        <charset val="238"/>
      </rPr>
      <t>štěrku</t>
    </r>
    <r>
      <rPr>
        <sz val="8"/>
        <color rgb="FF000000"/>
        <rFont val="Segoe UI"/>
        <family val="2"/>
        <charset val="238"/>
      </rPr>
      <t> VŠ tl 80 mm</t>
    </r>
  </si>
  <si>
    <r>
      <t>Kladení</t>
    </r>
    <r>
      <rPr>
        <sz val="8"/>
        <color rgb="FF000000"/>
        <rFont val="Segoe UI"/>
        <family val="2"/>
        <charset val="238"/>
      </rPr>
      <t> </t>
    </r>
    <r>
      <rPr>
        <b/>
        <sz val="8"/>
        <color rgb="FF000000"/>
        <rFont val="Segoe UI"/>
        <family val="2"/>
        <charset val="238"/>
      </rPr>
      <t>dlažby</t>
    </r>
    <r>
      <rPr>
        <sz val="8"/>
        <color rgb="FF000000"/>
        <rFont val="Segoe UI"/>
        <family val="2"/>
        <charset val="238"/>
      </rPr>
      <t> z </t>
    </r>
    <r>
      <rPr>
        <b/>
        <sz val="8"/>
        <color rgb="FF000000"/>
        <rFont val="Segoe UI"/>
        <family val="2"/>
        <charset val="238"/>
      </rPr>
      <t>desek</t>
    </r>
    <r>
      <rPr>
        <sz val="8"/>
        <color rgb="FF000000"/>
        <rFont val="Segoe UI"/>
        <family val="2"/>
        <charset val="238"/>
      </rPr>
      <t> a </t>
    </r>
    <r>
      <rPr>
        <b/>
        <sz val="8"/>
        <color rgb="FF000000"/>
        <rFont val="Segoe UI"/>
        <family val="2"/>
        <charset val="238"/>
      </rPr>
      <t>tvárnic</t>
    </r>
    <r>
      <rPr>
        <sz val="8"/>
        <color rgb="FF000000"/>
        <rFont val="Segoe UI"/>
        <family val="2"/>
        <charset val="238"/>
      </rPr>
      <t> hm do 60 kg na sucho spáry vyplněné pískem tl do 10 cm</t>
    </r>
  </si>
  <si>
    <t>DLAŽBA POD PŘEVISEM</t>
  </si>
  <si>
    <r>
      <t>Dlažba plošná betonová 50 x 50 x 5 cm</t>
    </r>
    <r>
      <rPr>
        <sz val="8"/>
        <rFont val="Segoe UI"/>
        <family val="2"/>
        <charset val="238"/>
      </rPr>
      <t xml:space="preserve"> kolem záhonů</t>
    </r>
  </si>
  <si>
    <t xml:space="preserve">pokládka na sucho, design jako ostatní dlažba u domů </t>
  </si>
  <si>
    <r>
      <t>Dlažba plošná betonová 50 x 50 x 5 cm</t>
    </r>
    <r>
      <rPr>
        <sz val="8"/>
        <rFont val="Segoe UI"/>
        <family val="2"/>
        <charset val="238"/>
      </rPr>
      <t xml:space="preserve"> pod převis</t>
    </r>
  </si>
  <si>
    <t>vrstva cca 5 cm, frakce 4/8</t>
  </si>
  <si>
    <t>Křemičitý písek na zásyp dlažby (i u záhonů)</t>
  </si>
  <si>
    <t>včetně zásypů spár u záhonů</t>
  </si>
  <si>
    <t>DLAŽBA OKOLO VYVÝŠENÝCH ZÁHONŮ</t>
  </si>
  <si>
    <r>
      <t xml:space="preserve">Podkladový štěrk </t>
    </r>
    <r>
      <rPr>
        <sz val="8"/>
        <rFont val="Segoe UI"/>
        <family val="2"/>
        <charset val="238"/>
      </rPr>
      <t>pod dlažbu jemná frakce, vrstva 5 cm</t>
    </r>
  </si>
  <si>
    <r>
      <t xml:space="preserve">Podkladový štěrk </t>
    </r>
    <r>
      <rPr>
        <sz val="8"/>
        <rFont val="Segoe UI"/>
        <family val="2"/>
        <charset val="238"/>
      </rPr>
      <t>pod dlažbu jemná frakce</t>
    </r>
  </si>
  <si>
    <t>Betonový obrubník zahradní</t>
  </si>
  <si>
    <t>Beton</t>
  </si>
  <si>
    <r>
      <t>Ruční</t>
    </r>
    <r>
      <rPr>
        <sz val="8"/>
        <color rgb="FF000000"/>
        <rFont val="Segoe UI"/>
        <family val="2"/>
        <charset val="238"/>
      </rPr>
      <t> </t>
    </r>
    <r>
      <rPr>
        <b/>
        <sz val="8"/>
        <color rgb="FF000000"/>
        <rFont val="Segoe UI"/>
        <family val="2"/>
        <charset val="238"/>
      </rPr>
      <t>přesun</t>
    </r>
    <r>
      <rPr>
        <sz val="8"/>
        <color rgb="FF000000"/>
        <rFont val="Segoe UI"/>
        <family val="2"/>
        <charset val="238"/>
      </rPr>
      <t> </t>
    </r>
    <r>
      <rPr>
        <b/>
        <sz val="8"/>
        <color rgb="FF000000"/>
        <rFont val="Segoe UI"/>
        <family val="2"/>
        <charset val="238"/>
      </rPr>
      <t>hmot</t>
    </r>
    <r>
      <rPr>
        <sz val="8"/>
        <color rgb="FF000000"/>
        <rFont val="Segoe UI"/>
        <family val="2"/>
        <charset val="238"/>
      </rPr>
      <t> pro sadovnické a krajinářské úpravy do 100 m</t>
    </r>
  </si>
  <si>
    <t>OBTÍŽNÝ PŘÍSTUP NA ZADNÍ ČÁST POZEMKU</t>
  </si>
  <si>
    <r>
      <t xml:space="preserve">Podkladový štěrk </t>
    </r>
    <r>
      <rPr>
        <sz val="8"/>
        <rFont val="Segoe UI"/>
        <family val="2"/>
        <charset val="238"/>
      </rPr>
      <t>pod dlažbu frakce 16/32, vrstva 10 cm</t>
    </r>
  </si>
  <si>
    <t>vrstva cca 10 cm, frakce 16/32</t>
  </si>
  <si>
    <t>rozhrnutí, vyrovnánícca vrstva 5 cm, frakce 4/8</t>
  </si>
  <si>
    <r>
      <t>Podklad</t>
    </r>
    <r>
      <rPr>
        <sz val="8"/>
        <color rgb="FF000000"/>
        <rFont val="Segoe UI"/>
        <family val="2"/>
        <charset val="238"/>
      </rPr>
      <t> z vibrovaného </t>
    </r>
    <r>
      <rPr>
        <b/>
        <sz val="8"/>
        <color rgb="FF000000"/>
        <rFont val="Segoe UI"/>
        <family val="2"/>
        <charset val="238"/>
      </rPr>
      <t>štěrku</t>
    </r>
    <r>
      <rPr>
        <sz val="8"/>
        <color rgb="FF000000"/>
        <rFont val="Segoe UI"/>
        <family val="2"/>
        <charset val="238"/>
      </rPr>
      <t> VŠ tl 120 mm</t>
    </r>
  </si>
  <si>
    <t>rozhrnutí, vyrovnání,vrstva cca 10 cm,frakce 16/32</t>
  </si>
  <si>
    <t>modelace svahu před SO01</t>
  </si>
  <si>
    <t>Zemina  pro vytvoření roviny /příkřejšího svahu před domem</t>
  </si>
  <si>
    <t>ROZPROSTŘENÍ ZEMINY A MODELACE ROVINY PŘED DOMY</t>
  </si>
  <si>
    <t>Součet</t>
  </si>
  <si>
    <t>150-200</t>
  </si>
  <si>
    <t>ok 12 -14</t>
  </si>
  <si>
    <t>v 30-40</t>
  </si>
  <si>
    <t>v 10-20</t>
  </si>
  <si>
    <t>rostliny na živý plot</t>
  </si>
  <si>
    <t>ovocný keř kmínek</t>
  </si>
  <si>
    <t>Řádek</t>
  </si>
  <si>
    <t>Položka</t>
  </si>
  <si>
    <t xml:space="preserve"> Nabídková cena Kč bez DPH </t>
  </si>
  <si>
    <t xml:space="preserve">SOUHRNNÁ CENOVÁ REKAPITULACE </t>
  </si>
  <si>
    <t>Nabídková cena celkem bez DPH</t>
  </si>
  <si>
    <t>DPH celkem (21% z celkové nabídkové ceny)</t>
  </si>
  <si>
    <t xml:space="preserve">Nabídková cena celkem včetně DPH </t>
  </si>
  <si>
    <t>1. Transformace Domova Kamélie Křižanov III. - Na Kopci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</si>
</sst>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;[Red]0.00"/>
    <numFmt numFmtId="165" formatCode="#,##0.00\ &quot;Kč&quot;"/>
    <numFmt numFmtId="166" formatCode="0.0"/>
    <numFmt numFmtId="167" formatCode="0.000"/>
    <numFmt numFmtId="168" formatCode="_-* #,##0.0\ &quot;Kč&quot;_-;\-* #,##0.0\ &quot;Kč&quot;_-;_-* &quot;-&quot;?\ &quot;Kč&quot;_-;_-@_-"/>
    <numFmt numFmtId="169" formatCode="_-* #,##0.00\ [$Kč-405]_-;\-* #,##0.00\ [$Kč-405]_-;_-* &quot;-&quot;??\ [$Kč-405]_-;_-@_-"/>
    <numFmt numFmtId="170" formatCode="_-* #,##0.00\ &quot;Kč&quot;_-;\-* #,##0.00\ &quot;Kč&quot;_-;_-* &quot;-&quot;?\ &quot;Kč&quot;_-;_-@_-"/>
  </numFmts>
  <fonts count="5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7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7"/>
      <name val="Arial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8"/>
      <color rgb="FF646464"/>
      <name val="Segoe UI"/>
      <family val="2"/>
      <charset val="238"/>
    </font>
    <font>
      <b/>
      <sz val="8"/>
      <color rgb="FF000000"/>
      <name val="Segoe UI"/>
      <family val="2"/>
      <charset val="238"/>
    </font>
    <font>
      <sz val="8"/>
      <color rgb="FF000000"/>
      <name val="Segoe UI"/>
      <family val="2"/>
      <charset val="238"/>
    </font>
    <font>
      <vertAlign val="superscript"/>
      <sz val="8"/>
      <color rgb="FF000000"/>
      <name val="Segoe UI"/>
      <family val="2"/>
      <charset val="238"/>
    </font>
    <font>
      <b/>
      <sz val="8"/>
      <color rgb="FF1FAD4B"/>
      <name val="Segoe UI"/>
      <family val="2"/>
      <charset val="238"/>
    </font>
    <font>
      <sz val="8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name val="Arial"/>
      <family val="2"/>
      <charset val="238"/>
    </font>
    <font>
      <sz val="7"/>
      <color rgb="FF00B0F0"/>
      <name val="Arial"/>
      <family val="2"/>
      <charset val="238"/>
    </font>
    <font>
      <b/>
      <sz val="9"/>
      <color rgb="FF000000"/>
      <name val="Segoe UI"/>
      <family val="2"/>
      <charset val="238"/>
    </font>
    <font>
      <sz val="9"/>
      <color theme="1"/>
      <name val="Calibri"/>
      <family val="2"/>
      <charset val="238"/>
      <scheme val="minor"/>
    </font>
    <font>
      <b/>
      <u/>
      <sz val="7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9"/>
      <color theme="9" tint="-0.249977111117893"/>
      <name val="Calibri"/>
      <family val="2"/>
      <charset val="238"/>
      <scheme val="minor"/>
    </font>
    <font>
      <sz val="8"/>
      <color theme="1"/>
      <name val="Segoe UI"/>
      <family val="2"/>
      <charset val="238"/>
    </font>
    <font>
      <sz val="9"/>
      <color theme="1"/>
      <name val="Segoe UI"/>
      <family val="2"/>
      <charset val="238"/>
    </font>
    <font>
      <sz val="9"/>
      <name val="Segoe UI"/>
      <family val="2"/>
      <charset val="238"/>
    </font>
    <font>
      <b/>
      <sz val="9"/>
      <name val="Segoe UI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8"/>
      <name val="Segoe UI"/>
      <family val="2"/>
      <charset val="238"/>
    </font>
    <font>
      <sz val="6"/>
      <name val="Arial"/>
      <family val="2"/>
      <charset val="238"/>
    </font>
    <font>
      <sz val="9"/>
      <color rgb="FFFF0000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20"/>
      <color rgb="FFFF0000"/>
      <name val="Calibri"/>
      <family val="2"/>
      <charset val="238"/>
      <scheme val="minor"/>
    </font>
    <font>
      <sz val="9"/>
      <color rgb="FF0070C0"/>
      <name val="Calibri"/>
      <family val="2"/>
      <charset val="238"/>
      <scheme val="minor"/>
    </font>
    <font>
      <sz val="9"/>
      <color rgb="FF000000"/>
      <name val="Segoe UI"/>
      <family val="2"/>
      <charset val="238"/>
    </font>
    <font>
      <b/>
      <sz val="8"/>
      <name val="Segoe UI"/>
      <family val="2"/>
      <charset val="238"/>
    </font>
    <font>
      <sz val="11"/>
      <name val="Calibri"/>
      <family val="2"/>
      <charset val="238"/>
      <scheme val="minor"/>
    </font>
    <font>
      <vertAlign val="superscript"/>
      <sz val="8"/>
      <name val="Segoe UI"/>
      <family val="2"/>
      <charset val="238"/>
    </font>
    <font>
      <b/>
      <sz val="9"/>
      <color theme="8" tint="-0.249977111117893"/>
      <name val="Arial"/>
      <family val="2"/>
      <charset val="238"/>
    </font>
    <font>
      <sz val="11"/>
      <color theme="8" tint="-0.249977111117893"/>
      <name val="Calibri"/>
      <family val="2"/>
      <charset val="238"/>
      <scheme val="minor"/>
    </font>
    <font>
      <sz val="8"/>
      <color rgb="FF0070C0"/>
      <name val="Calibri"/>
      <family val="2"/>
      <charset val="238"/>
      <scheme val="minor"/>
    </font>
    <font>
      <sz val="7"/>
      <color rgb="FF0070C0"/>
      <name val="Calibri"/>
      <family val="2"/>
      <charset val="238"/>
      <scheme val="minor"/>
    </font>
    <font>
      <sz val="5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E7FFF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AB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7FFFE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2" fillId="0" borderId="0"/>
    <xf numFmtId="40" fontId="2" fillId="0" borderId="0" applyFont="0" applyFill="0" applyBorder="0" applyAlignment="0" applyProtection="0"/>
    <xf numFmtId="0" fontId="19" fillId="0" borderId="0"/>
    <xf numFmtId="0" fontId="1" fillId="0" borderId="0"/>
    <xf numFmtId="0" fontId="1" fillId="0" borderId="0"/>
  </cellStyleXfs>
  <cellXfs count="193">
    <xf numFmtId="0" fontId="0" fillId="0" borderId="0" xfId="0"/>
    <xf numFmtId="0" fontId="0" fillId="0" borderId="18" xfId="0" applyBorder="1" applyProtection="1"/>
    <xf numFmtId="0" fontId="15" fillId="0" borderId="19" xfId="0" applyNumberFormat="1" applyFont="1" applyBorder="1" applyAlignment="1" applyProtection="1">
      <alignment vertical="center"/>
    </xf>
    <xf numFmtId="0" fontId="47" fillId="0" borderId="19" xfId="0" applyNumberFormat="1" applyFont="1" applyBorder="1" applyAlignment="1" applyProtection="1">
      <alignment vertical="center"/>
    </xf>
    <xf numFmtId="0" fontId="22" fillId="0" borderId="20" xfId="0" applyFont="1" applyBorder="1" applyAlignment="1" applyProtection="1">
      <alignment horizontal="center" vertical="center" wrapText="1"/>
    </xf>
    <xf numFmtId="0" fontId="0" fillId="0" borderId="21" xfId="0" applyBorder="1" applyProtection="1"/>
    <xf numFmtId="0" fontId="15" fillId="0" borderId="22" xfId="0" applyNumberFormat="1" applyFont="1" applyBorder="1" applyAlignment="1" applyProtection="1">
      <alignment vertical="center"/>
    </xf>
    <xf numFmtId="0" fontId="47" fillId="0" borderId="22" xfId="0" applyNumberFormat="1" applyFont="1" applyBorder="1" applyAlignment="1" applyProtection="1">
      <alignment vertical="center"/>
    </xf>
    <xf numFmtId="0" fontId="15" fillId="0" borderId="0" xfId="0" applyNumberFormat="1" applyFont="1" applyBorder="1" applyAlignment="1" applyProtection="1">
      <alignment vertical="center"/>
    </xf>
    <xf numFmtId="0" fontId="22" fillId="0" borderId="24" xfId="0" applyFont="1" applyBorder="1" applyAlignment="1" applyProtection="1">
      <alignment horizontal="center" vertical="center" wrapText="1"/>
    </xf>
    <xf numFmtId="0" fontId="6" fillId="2" borderId="5" xfId="1" applyFont="1" applyFill="1" applyBorder="1" applyAlignment="1" applyProtection="1">
      <alignment horizontal="center" vertical="center" wrapText="1"/>
    </xf>
    <xf numFmtId="0" fontId="3" fillId="5" borderId="13" xfId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17" fillId="0" borderId="10" xfId="1" applyFont="1" applyFill="1" applyBorder="1" applyAlignment="1" applyProtection="1">
      <alignment horizontal="center" vertical="center" wrapText="1"/>
    </xf>
    <xf numFmtId="0" fontId="32" fillId="0" borderId="10" xfId="1" applyFont="1" applyFill="1" applyBorder="1" applyAlignment="1" applyProtection="1">
      <alignment horizontal="center" vertical="center" wrapText="1"/>
    </xf>
    <xf numFmtId="0" fontId="46" fillId="0" borderId="10" xfId="1" applyFont="1" applyBorder="1" applyAlignment="1" applyProtection="1">
      <alignment horizontal="center" vertical="center" wrapText="1"/>
    </xf>
    <xf numFmtId="0" fontId="17" fillId="6" borderId="10" xfId="1" applyFont="1" applyFill="1" applyBorder="1" applyAlignment="1" applyProtection="1">
      <alignment horizontal="center" vertical="center" wrapText="1"/>
    </xf>
    <xf numFmtId="0" fontId="32" fillId="6" borderId="10" xfId="1" applyFont="1" applyFill="1" applyBorder="1" applyAlignment="1" applyProtection="1">
      <alignment horizontal="center" vertical="center" wrapText="1"/>
    </xf>
    <xf numFmtId="0" fontId="17" fillId="8" borderId="10" xfId="1" applyFont="1" applyFill="1" applyBorder="1" applyAlignment="1" applyProtection="1">
      <alignment horizontal="center" vertical="center" wrapText="1"/>
    </xf>
    <xf numFmtId="0" fontId="32" fillId="6" borderId="10" xfId="3" applyFont="1" applyFill="1" applyBorder="1" applyAlignment="1" applyProtection="1">
      <alignment horizontal="center" vertical="center" wrapText="1"/>
    </xf>
    <xf numFmtId="0" fontId="32" fillId="0" borderId="13" xfId="1" applyFont="1" applyFill="1" applyBorder="1" applyAlignment="1" applyProtection="1">
      <alignment horizontal="center" vertical="center" wrapText="1"/>
    </xf>
    <xf numFmtId="0" fontId="17" fillId="0" borderId="10" xfId="1" applyFont="1" applyBorder="1" applyAlignment="1" applyProtection="1">
      <alignment horizontal="center" vertical="center" wrapText="1"/>
    </xf>
    <xf numFmtId="0" fontId="17" fillId="7" borderId="10" xfId="1" applyFont="1" applyFill="1" applyBorder="1" applyAlignment="1" applyProtection="1">
      <alignment horizontal="center" vertical="center" wrapText="1"/>
    </xf>
    <xf numFmtId="0" fontId="32" fillId="0" borderId="10" xfId="1" applyFont="1" applyBorder="1" applyAlignment="1" applyProtection="1">
      <alignment horizontal="center" vertical="center" wrapText="1"/>
    </xf>
    <xf numFmtId="0" fontId="17" fillId="0" borderId="10" xfId="3" applyFont="1" applyFill="1" applyBorder="1" applyAlignment="1" applyProtection="1">
      <alignment horizontal="center" vertical="center" wrapText="1"/>
    </xf>
    <xf numFmtId="0" fontId="3" fillId="3" borderId="10" xfId="1" applyFont="1" applyFill="1" applyBorder="1" applyAlignment="1" applyProtection="1">
      <alignment horizontal="center" vertical="center" wrapText="1"/>
    </xf>
    <xf numFmtId="0" fontId="17" fillId="0" borderId="16" xfId="1" applyFont="1" applyFill="1" applyBorder="1" applyAlignment="1" applyProtection="1">
      <alignment horizontal="center" vertical="center" wrapText="1"/>
    </xf>
    <xf numFmtId="0" fontId="20" fillId="0" borderId="10" xfId="1" applyFont="1" applyFill="1" applyBorder="1" applyAlignment="1" applyProtection="1">
      <alignment horizontal="center" vertical="center" wrapText="1"/>
    </xf>
    <xf numFmtId="0" fontId="17" fillId="0" borderId="13" xfId="1" applyFont="1" applyFill="1" applyBorder="1" applyAlignment="1" applyProtection="1">
      <alignment horizontal="center" vertical="center" wrapText="1"/>
    </xf>
    <xf numFmtId="0" fontId="17" fillId="6" borderId="16" xfId="1" applyFont="1" applyFill="1" applyBorder="1" applyAlignment="1" applyProtection="1">
      <alignment horizontal="center" vertical="center" wrapText="1"/>
    </xf>
    <xf numFmtId="1" fontId="8" fillId="3" borderId="9" xfId="1" applyNumberFormat="1" applyFont="1" applyFill="1" applyBorder="1" applyAlignment="1" applyProtection="1">
      <alignment horizontal="center" vertical="center"/>
    </xf>
    <xf numFmtId="0" fontId="3" fillId="4" borderId="10" xfId="1" applyFont="1" applyFill="1" applyBorder="1" applyAlignment="1" applyProtection="1">
      <alignment horizontal="center" vertical="center" wrapText="1"/>
    </xf>
    <xf numFmtId="0" fontId="22" fillId="0" borderId="10" xfId="0" applyFont="1" applyFill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0" borderId="10" xfId="0" applyFont="1" applyBorder="1" applyAlignment="1" applyProtection="1">
      <alignment horizontal="center" vertical="center" wrapText="1"/>
    </xf>
    <xf numFmtId="0" fontId="22" fillId="4" borderId="10" xfId="0" applyFont="1" applyFill="1" applyBorder="1" applyAlignment="1" applyProtection="1">
      <alignment horizontal="center" vertical="center" wrapText="1"/>
    </xf>
    <xf numFmtId="0" fontId="22" fillId="0" borderId="16" xfId="0" applyFont="1" applyBorder="1" applyAlignment="1" applyProtection="1">
      <alignment horizontal="center" vertical="center" wrapText="1"/>
    </xf>
    <xf numFmtId="0" fontId="23" fillId="0" borderId="8" xfId="1" applyFont="1" applyBorder="1" applyAlignment="1" applyProtection="1">
      <alignment horizontal="center" vertical="center" wrapText="1"/>
    </xf>
    <xf numFmtId="1" fontId="5" fillId="2" borderId="4" xfId="1" applyNumberFormat="1" applyFont="1" applyFill="1" applyBorder="1" applyAlignment="1" applyProtection="1">
      <alignment horizontal="center" vertical="center" wrapText="1"/>
    </xf>
    <xf numFmtId="1" fontId="8" fillId="5" borderId="12" xfId="1" applyNumberFormat="1" applyFont="1" applyFill="1" applyBorder="1" applyAlignment="1" applyProtection="1">
      <alignment horizontal="center" vertical="center"/>
    </xf>
    <xf numFmtId="1" fontId="8" fillId="0" borderId="9" xfId="1" applyNumberFormat="1" applyFont="1" applyFill="1" applyBorder="1" applyAlignment="1" applyProtection="1">
      <alignment horizontal="center" vertical="center"/>
    </xf>
    <xf numFmtId="1" fontId="8" fillId="0" borderId="9" xfId="1" applyNumberFormat="1" applyFont="1" applyBorder="1" applyAlignment="1" applyProtection="1">
      <alignment horizontal="center" vertical="center"/>
    </xf>
    <xf numFmtId="1" fontId="8" fillId="6" borderId="9" xfId="1" applyNumberFormat="1" applyFont="1" applyFill="1" applyBorder="1" applyAlignment="1" applyProtection="1">
      <alignment horizontal="center" vertical="center"/>
    </xf>
    <xf numFmtId="1" fontId="8" fillId="8" borderId="9" xfId="1" applyNumberFormat="1" applyFont="1" applyFill="1" applyBorder="1" applyAlignment="1" applyProtection="1">
      <alignment horizontal="center" vertical="center"/>
    </xf>
    <xf numFmtId="0" fontId="22" fillId="0" borderId="9" xfId="0" applyNumberFormat="1" applyFont="1" applyBorder="1" applyAlignment="1" applyProtection="1">
      <alignment horizontal="center" vertical="center" wrapText="1"/>
    </xf>
    <xf numFmtId="166" fontId="8" fillId="0" borderId="9" xfId="1" applyNumberFormat="1" applyFont="1" applyFill="1" applyBorder="1" applyAlignment="1" applyProtection="1">
      <alignment horizontal="center" vertical="center"/>
    </xf>
    <xf numFmtId="1" fontId="8" fillId="7" borderId="9" xfId="1" applyNumberFormat="1" applyFont="1" applyFill="1" applyBorder="1" applyAlignment="1" applyProtection="1">
      <alignment horizontal="center" vertical="center"/>
    </xf>
    <xf numFmtId="167" fontId="8" fillId="0" borderId="9" xfId="1" applyNumberFormat="1" applyFont="1" applyFill="1" applyBorder="1" applyAlignment="1" applyProtection="1">
      <alignment horizontal="center" vertical="center"/>
    </xf>
    <xf numFmtId="166" fontId="8" fillId="0" borderId="9" xfId="1" applyNumberFormat="1" applyFont="1" applyBorder="1" applyAlignment="1" applyProtection="1">
      <alignment horizontal="center" vertical="center"/>
    </xf>
    <xf numFmtId="166" fontId="8" fillId="0" borderId="15" xfId="1" applyNumberFormat="1" applyFont="1" applyFill="1" applyBorder="1" applyAlignment="1" applyProtection="1">
      <alignment horizontal="center" vertical="center"/>
    </xf>
    <xf numFmtId="166" fontId="8" fillId="0" borderId="12" xfId="1" applyNumberFormat="1" applyFont="1" applyFill="1" applyBorder="1" applyAlignment="1" applyProtection="1">
      <alignment horizontal="center" vertical="center"/>
    </xf>
    <xf numFmtId="1" fontId="8" fillId="0" borderId="12" xfId="1" applyNumberFormat="1" applyFont="1" applyFill="1" applyBorder="1" applyAlignment="1" applyProtection="1">
      <alignment horizontal="center" vertical="center"/>
    </xf>
    <xf numFmtId="2" fontId="8" fillId="0" borderId="9" xfId="1" applyNumberFormat="1" applyFont="1" applyFill="1" applyBorder="1" applyAlignment="1" applyProtection="1">
      <alignment horizontal="center" vertical="center"/>
    </xf>
    <xf numFmtId="2" fontId="8" fillId="6" borderId="15" xfId="1" applyNumberFormat="1" applyFont="1" applyFill="1" applyBorder="1" applyAlignment="1" applyProtection="1">
      <alignment horizontal="center" vertical="center"/>
    </xf>
    <xf numFmtId="0" fontId="22" fillId="4" borderId="9" xfId="0" applyFont="1" applyFill="1" applyBorder="1" applyAlignment="1" applyProtection="1">
      <alignment horizontal="center" vertical="center"/>
    </xf>
    <xf numFmtId="0" fontId="22" fillId="0" borderId="9" xfId="0" applyFont="1" applyBorder="1" applyAlignment="1" applyProtection="1">
      <alignment horizontal="center" vertical="center"/>
    </xf>
    <xf numFmtId="0" fontId="22" fillId="4" borderId="15" xfId="0" applyFont="1" applyFill="1" applyBorder="1" applyAlignment="1" applyProtection="1">
      <alignment horizontal="center" vertical="center"/>
    </xf>
    <xf numFmtId="0" fontId="22" fillId="0" borderId="9" xfId="0" applyNumberFormat="1" applyFont="1" applyBorder="1" applyAlignment="1" applyProtection="1">
      <alignment horizontal="center" vertical="center"/>
    </xf>
    <xf numFmtId="0" fontId="22" fillId="0" borderId="9" xfId="0" applyFont="1" applyBorder="1" applyAlignment="1" applyProtection="1">
      <alignment horizontal="center" vertical="center" wrapText="1"/>
    </xf>
    <xf numFmtId="0" fontId="22" fillId="0" borderId="9" xfId="0" applyFont="1" applyBorder="1" applyAlignment="1" applyProtection="1">
      <alignment horizontal="center"/>
    </xf>
    <xf numFmtId="0" fontId="22" fillId="0" borderId="9" xfId="0" applyNumberFormat="1" applyFont="1" applyFill="1" applyBorder="1" applyAlignment="1" applyProtection="1">
      <alignment horizontal="center" vertical="center" wrapText="1"/>
    </xf>
    <xf numFmtId="0" fontId="43" fillId="0" borderId="25" xfId="0" applyFont="1" applyBorder="1" applyAlignment="1" applyProtection="1">
      <alignment vertical="center"/>
    </xf>
    <xf numFmtId="0" fontId="3" fillId="2" borderId="1" xfId="1" applyFont="1" applyFill="1" applyBorder="1" applyAlignment="1" applyProtection="1">
      <alignment horizontal="center" vertical="center" wrapText="1"/>
    </xf>
    <xf numFmtId="0" fontId="5" fillId="2" borderId="4" xfId="1" applyFont="1" applyFill="1" applyBorder="1" applyAlignment="1" applyProtection="1">
      <alignment horizontal="center" vertical="center" wrapText="1"/>
    </xf>
    <xf numFmtId="0" fontId="5" fillId="5" borderId="11" xfId="1" applyFont="1" applyFill="1" applyBorder="1" applyAlignment="1" applyProtection="1">
      <alignment horizontal="center" vertical="center" wrapText="1"/>
    </xf>
    <xf numFmtId="0" fontId="8" fillId="5" borderId="12" xfId="1" applyFont="1" applyFill="1" applyBorder="1" applyAlignment="1" applyProtection="1">
      <alignment horizontal="center" vertical="center"/>
    </xf>
    <xf numFmtId="0" fontId="10" fillId="0" borderId="6" xfId="0" applyFont="1" applyFill="1" applyBorder="1" applyAlignment="1" applyProtection="1">
      <alignment vertical="center" wrapText="1"/>
    </xf>
    <xf numFmtId="0" fontId="12" fillId="0" borderId="9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vertical="center" wrapText="1"/>
    </xf>
    <xf numFmtId="0" fontId="12" fillId="0" borderId="9" xfId="0" applyFont="1" applyBorder="1" applyAlignment="1" applyProtection="1">
      <alignment horizontal="center" vertical="center" wrapText="1"/>
    </xf>
    <xf numFmtId="0" fontId="31" fillId="6" borderId="6" xfId="0" applyFont="1" applyFill="1" applyBorder="1" applyAlignment="1" applyProtection="1">
      <alignment vertical="center" wrapText="1"/>
    </xf>
    <xf numFmtId="0" fontId="31" fillId="8" borderId="6" xfId="0" applyFont="1" applyFill="1" applyBorder="1" applyAlignment="1" applyProtection="1">
      <alignment vertical="center" wrapText="1"/>
    </xf>
    <xf numFmtId="0" fontId="10" fillId="6" borderId="6" xfId="0" applyFont="1" applyFill="1" applyBorder="1" applyAlignment="1" applyProtection="1">
      <alignment vertical="center" wrapText="1"/>
    </xf>
    <xf numFmtId="0" fontId="8" fillId="6" borderId="9" xfId="1" applyFont="1" applyFill="1" applyBorder="1" applyAlignment="1" applyProtection="1">
      <alignment horizontal="center" vertical="center"/>
    </xf>
    <xf numFmtId="0" fontId="10" fillId="0" borderId="11" xfId="0" applyFont="1" applyFill="1" applyBorder="1" applyAlignment="1" applyProtection="1">
      <alignment vertical="center" wrapText="1"/>
    </xf>
    <xf numFmtId="0" fontId="12" fillId="0" borderId="12" xfId="0" applyFont="1" applyFill="1" applyBorder="1" applyAlignment="1" applyProtection="1">
      <alignment horizontal="center" vertical="center" wrapText="1"/>
    </xf>
    <xf numFmtId="0" fontId="8" fillId="0" borderId="9" xfId="1" applyFont="1" applyBorder="1" applyAlignment="1" applyProtection="1">
      <alignment horizontal="center" vertical="center"/>
    </xf>
    <xf numFmtId="0" fontId="10" fillId="7" borderId="6" xfId="0" applyFont="1" applyFill="1" applyBorder="1" applyAlignment="1" applyProtection="1">
      <alignment vertical="center" wrapText="1"/>
    </xf>
    <xf numFmtId="0" fontId="12" fillId="7" borderId="9" xfId="0" applyFont="1" applyFill="1" applyBorder="1" applyAlignment="1" applyProtection="1">
      <alignment horizontal="center" vertical="center" wrapText="1"/>
    </xf>
    <xf numFmtId="0" fontId="8" fillId="0" borderId="9" xfId="1" applyFont="1" applyFill="1" applyBorder="1" applyAlignment="1" applyProtection="1">
      <alignment horizontal="center" vertical="center"/>
    </xf>
    <xf numFmtId="0" fontId="7" fillId="3" borderId="6" xfId="1" applyFont="1" applyFill="1" applyBorder="1" applyAlignment="1" applyProtection="1">
      <alignment horizontal="center" vertical="center" wrapText="1"/>
    </xf>
    <xf numFmtId="0" fontId="8" fillId="3" borderId="9" xfId="1" applyFont="1" applyFill="1" applyBorder="1" applyAlignment="1" applyProtection="1">
      <alignment horizontal="center" vertical="center"/>
    </xf>
    <xf numFmtId="0" fontId="7" fillId="0" borderId="6" xfId="1" applyFont="1" applyBorder="1" applyAlignment="1" applyProtection="1">
      <alignment horizontal="center" vertical="center" wrapText="1"/>
    </xf>
    <xf numFmtId="0" fontId="7" fillId="0" borderId="14" xfId="1" applyFont="1" applyFill="1" applyBorder="1" applyAlignment="1" applyProtection="1">
      <alignment horizontal="center" vertical="center" wrapText="1"/>
    </xf>
    <xf numFmtId="0" fontId="8" fillId="0" borderId="15" xfId="1" applyFont="1" applyFill="1" applyBorder="1" applyAlignment="1" applyProtection="1">
      <alignment horizontal="center" vertical="center"/>
    </xf>
    <xf numFmtId="0" fontId="7" fillId="0" borderId="6" xfId="1" applyFont="1" applyFill="1" applyBorder="1" applyAlignment="1" applyProtection="1">
      <alignment horizontal="center" vertical="center" wrapText="1"/>
    </xf>
    <xf numFmtId="0" fontId="7" fillId="0" borderId="11" xfId="1" applyFont="1" applyFill="1" applyBorder="1" applyAlignment="1" applyProtection="1">
      <alignment horizontal="center" vertical="center" wrapText="1"/>
    </xf>
    <xf numFmtId="0" fontId="8" fillId="0" borderId="12" xfId="1" applyFont="1" applyFill="1" applyBorder="1" applyAlignment="1" applyProtection="1">
      <alignment horizontal="center" vertical="center"/>
    </xf>
    <xf numFmtId="0" fontId="7" fillId="6" borderId="6" xfId="1" applyFont="1" applyFill="1" applyBorder="1" applyAlignment="1" applyProtection="1">
      <alignment horizontal="center" vertical="center" wrapText="1"/>
    </xf>
    <xf numFmtId="0" fontId="7" fillId="6" borderId="14" xfId="1" applyFont="1" applyFill="1" applyBorder="1" applyAlignment="1" applyProtection="1">
      <alignment horizontal="center" vertical="center" wrapText="1"/>
    </xf>
    <xf numFmtId="0" fontId="5" fillId="0" borderId="9" xfId="1" applyFont="1" applyBorder="1" applyAlignment="1" applyProtection="1">
      <alignment horizontal="center" vertical="center"/>
    </xf>
    <xf numFmtId="0" fontId="22" fillId="4" borderId="6" xfId="0" applyFont="1" applyFill="1" applyBorder="1" applyAlignment="1" applyProtection="1">
      <alignment horizontal="center" vertical="center"/>
    </xf>
    <xf numFmtId="0" fontId="0" fillId="4" borderId="9" xfId="0" applyFill="1" applyBorder="1" applyProtection="1"/>
    <xf numFmtId="0" fontId="22" fillId="0" borderId="6" xfId="0" applyNumberFormat="1" applyFont="1" applyBorder="1" applyAlignment="1" applyProtection="1">
      <alignment horizontal="center" vertical="center" wrapText="1"/>
    </xf>
    <xf numFmtId="49" fontId="22" fillId="0" borderId="9" xfId="0" applyNumberFormat="1" applyFont="1" applyBorder="1" applyAlignment="1" applyProtection="1">
      <alignment horizontal="left" vertical="center" wrapText="1"/>
    </xf>
    <xf numFmtId="0" fontId="22" fillId="4" borderId="14" xfId="0" applyFont="1" applyFill="1" applyBorder="1" applyAlignment="1" applyProtection="1">
      <alignment horizontal="center" vertical="center"/>
    </xf>
    <xf numFmtId="49" fontId="25" fillId="4" borderId="15" xfId="0" applyNumberFormat="1" applyFont="1" applyFill="1" applyBorder="1" applyAlignment="1" applyProtection="1">
      <alignment horizontal="left" vertical="center" wrapText="1"/>
    </xf>
    <xf numFmtId="49" fontId="22" fillId="4" borderId="15" xfId="0" applyNumberFormat="1" applyFont="1" applyFill="1" applyBorder="1" applyAlignment="1" applyProtection="1">
      <alignment horizontal="left" vertical="center" wrapText="1"/>
    </xf>
    <xf numFmtId="0" fontId="0" fillId="4" borderId="15" xfId="0" applyFill="1" applyBorder="1" applyProtection="1"/>
    <xf numFmtId="0" fontId="22" fillId="0" borderId="6" xfId="0" applyNumberFormat="1" applyFont="1" applyBorder="1" applyAlignment="1" applyProtection="1">
      <alignment horizontal="center" vertical="center"/>
    </xf>
    <xf numFmtId="0" fontId="22" fillId="0" borderId="6" xfId="0" applyFont="1" applyBorder="1" applyAlignment="1" applyProtection="1">
      <alignment horizontal="center" vertical="center" wrapText="1"/>
    </xf>
    <xf numFmtId="49" fontId="25" fillId="4" borderId="9" xfId="0" applyNumberFormat="1" applyFont="1" applyFill="1" applyBorder="1" applyAlignment="1" applyProtection="1">
      <alignment horizontal="left" vertical="center" wrapText="1"/>
    </xf>
    <xf numFmtId="49" fontId="22" fillId="4" borderId="9" xfId="0" applyNumberFormat="1" applyFont="1" applyFill="1" applyBorder="1" applyAlignment="1" applyProtection="1">
      <alignment horizontal="left" vertical="center" wrapText="1"/>
    </xf>
    <xf numFmtId="0" fontId="22" fillId="0" borderId="6" xfId="0" applyFont="1" applyBorder="1" applyAlignment="1" applyProtection="1">
      <alignment horizontal="center"/>
    </xf>
    <xf numFmtId="0" fontId="0" fillId="0" borderId="9" xfId="0" applyFill="1" applyBorder="1" applyProtection="1"/>
    <xf numFmtId="49" fontId="22" fillId="0" borderId="7" xfId="0" applyNumberFormat="1" applyFont="1" applyBorder="1" applyAlignment="1" applyProtection="1">
      <alignment horizontal="left" vertical="center" wrapText="1"/>
    </xf>
    <xf numFmtId="49" fontId="22" fillId="0" borderId="8" xfId="0" applyNumberFormat="1" applyFont="1" applyBorder="1" applyAlignment="1" applyProtection="1">
      <alignment horizontal="left" vertical="center" wrapText="1"/>
    </xf>
    <xf numFmtId="0" fontId="0" fillId="0" borderId="0" xfId="0" applyProtection="1">
      <protection locked="0"/>
    </xf>
    <xf numFmtId="165" fontId="14" fillId="9" borderId="9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Fill="1" applyProtection="1">
      <protection locked="0"/>
    </xf>
    <xf numFmtId="168" fontId="0" fillId="0" borderId="0" xfId="0" applyNumberFormat="1" applyAlignment="1" applyProtection="1">
      <alignment horizontal="right"/>
      <protection locked="0"/>
    </xf>
    <xf numFmtId="0" fontId="48" fillId="0" borderId="0" xfId="0" applyFont="1" applyAlignment="1">
      <alignment horizontal="center" vertical="center"/>
    </xf>
    <xf numFmtId="0" fontId="48" fillId="0" borderId="0" xfId="0" applyFont="1" applyAlignment="1">
      <alignment horizontal="center" vertical="center" wrapText="1"/>
    </xf>
    <xf numFmtId="0" fontId="0" fillId="0" borderId="9" xfId="0" applyBorder="1"/>
    <xf numFmtId="0" fontId="48" fillId="0" borderId="9" xfId="0" applyFont="1" applyBorder="1"/>
    <xf numFmtId="0" fontId="0" fillId="0" borderId="12" xfId="0" applyBorder="1"/>
    <xf numFmtId="0" fontId="0" fillId="0" borderId="9" xfId="0" applyBorder="1" applyAlignment="1">
      <alignment horizontal="center"/>
    </xf>
    <xf numFmtId="0" fontId="0" fillId="10" borderId="7" xfId="0" applyFill="1" applyBorder="1"/>
    <xf numFmtId="0" fontId="0" fillId="0" borderId="27" xfId="0" applyBorder="1"/>
    <xf numFmtId="0" fontId="0" fillId="0" borderId="7" xfId="0" applyBorder="1" applyAlignment="1">
      <alignment horizontal="center"/>
    </xf>
    <xf numFmtId="0" fontId="49" fillId="7" borderId="26" xfId="0" applyFont="1" applyFill="1" applyBorder="1"/>
    <xf numFmtId="0" fontId="0" fillId="0" borderId="28" xfId="0" applyBorder="1"/>
    <xf numFmtId="0" fontId="0" fillId="0" borderId="24" xfId="0" applyBorder="1"/>
    <xf numFmtId="169" fontId="0" fillId="11" borderId="26" xfId="0" applyNumberFormat="1" applyFill="1" applyBorder="1"/>
    <xf numFmtId="169" fontId="50" fillId="12" borderId="26" xfId="0" applyNumberFormat="1" applyFont="1" applyFill="1" applyBorder="1"/>
    <xf numFmtId="0" fontId="0" fillId="0" borderId="0" xfId="0" applyAlignment="1" applyProtection="1">
      <alignment wrapText="1"/>
      <protection locked="0"/>
    </xf>
    <xf numFmtId="40" fontId="5" fillId="2" borderId="4" xfId="2" applyFont="1" applyFill="1" applyBorder="1" applyAlignment="1" applyProtection="1">
      <alignment horizontal="center" vertical="center" wrapText="1"/>
    </xf>
    <xf numFmtId="168" fontId="5" fillId="2" borderId="4" xfId="2" applyNumberFormat="1" applyFont="1" applyFill="1" applyBorder="1" applyAlignment="1" applyProtection="1">
      <alignment horizontal="center" vertical="center" wrapText="1"/>
    </xf>
    <xf numFmtId="0" fontId="36" fillId="0" borderId="0" xfId="0" applyFont="1" applyProtection="1"/>
    <xf numFmtId="164" fontId="8" fillId="5" borderId="12" xfId="1" applyNumberFormat="1" applyFont="1" applyFill="1" applyBorder="1" applyAlignment="1" applyProtection="1">
      <alignment horizontal="center" vertical="center" shrinkToFit="1"/>
    </xf>
    <xf numFmtId="168" fontId="8" fillId="5" borderId="12" xfId="1" applyNumberFormat="1" applyFont="1" applyFill="1" applyBorder="1" applyAlignment="1" applyProtection="1">
      <alignment horizontal="right" vertical="center"/>
    </xf>
    <xf numFmtId="165" fontId="14" fillId="0" borderId="9" xfId="0" applyNumberFormat="1" applyFont="1" applyFill="1" applyBorder="1" applyAlignment="1" applyProtection="1">
      <alignment horizontal="right" vertical="center"/>
    </xf>
    <xf numFmtId="168" fontId="22" fillId="0" borderId="9" xfId="0" applyNumberFormat="1" applyFont="1" applyFill="1" applyBorder="1" applyAlignment="1" applyProtection="1">
      <alignment horizontal="right" vertical="center"/>
    </xf>
    <xf numFmtId="168" fontId="8" fillId="0" borderId="23" xfId="1" applyNumberFormat="1" applyFont="1" applyFill="1" applyBorder="1" applyAlignment="1" applyProtection="1">
      <alignment horizontal="right" vertical="center"/>
    </xf>
    <xf numFmtId="0" fontId="35" fillId="0" borderId="0" xfId="0" applyFont="1" applyProtection="1"/>
    <xf numFmtId="0" fontId="37" fillId="0" borderId="17" xfId="0" applyFont="1" applyBorder="1" applyAlignment="1" applyProtection="1">
      <alignment horizontal="center" vertical="center" textRotation="90"/>
    </xf>
    <xf numFmtId="0" fontId="35" fillId="0" borderId="0" xfId="0" applyFont="1" applyFill="1" applyProtection="1"/>
    <xf numFmtId="0" fontId="0" fillId="0" borderId="0" xfId="0" applyFill="1" applyProtection="1"/>
    <xf numFmtId="0" fontId="33" fillId="0" borderId="0" xfId="0" applyFont="1" applyFill="1" applyAlignment="1" applyProtection="1">
      <alignment wrapText="1"/>
    </xf>
    <xf numFmtId="0" fontId="0" fillId="0" borderId="0" xfId="0" applyBorder="1" applyAlignment="1" applyProtection="1">
      <alignment horizontal="center" vertical="center" textRotation="90" wrapText="1"/>
    </xf>
    <xf numFmtId="0" fontId="14" fillId="3" borderId="9" xfId="0" applyFont="1" applyFill="1" applyBorder="1" applyAlignment="1" applyProtection="1">
      <alignment horizontal="right" vertical="center"/>
    </xf>
    <xf numFmtId="170" fontId="8" fillId="13" borderId="9" xfId="1" applyNumberFormat="1" applyFont="1" applyFill="1" applyBorder="1" applyAlignment="1" applyProtection="1">
      <alignment horizontal="right" vertical="center" wrapText="1"/>
    </xf>
    <xf numFmtId="170" fontId="8" fillId="6" borderId="9" xfId="1" applyNumberFormat="1" applyFont="1" applyFill="1" applyBorder="1" applyAlignment="1" applyProtection="1">
      <alignment horizontal="right" vertical="center" wrapText="1"/>
    </xf>
    <xf numFmtId="170" fontId="8" fillId="8" borderId="9" xfId="1" applyNumberFormat="1" applyFont="1" applyFill="1" applyBorder="1" applyAlignment="1" applyProtection="1">
      <alignment horizontal="right" vertical="center" wrapText="1"/>
    </xf>
    <xf numFmtId="170" fontId="8" fillId="0" borderId="9" xfId="1" applyNumberFormat="1" applyFont="1" applyFill="1" applyBorder="1" applyAlignment="1" applyProtection="1">
      <alignment horizontal="right" vertical="center" wrapText="1"/>
    </xf>
    <xf numFmtId="170" fontId="8" fillId="0" borderId="19" xfId="1" applyNumberFormat="1" applyFont="1" applyFill="1" applyBorder="1" applyAlignment="1" applyProtection="1">
      <alignment horizontal="right" vertical="center"/>
    </xf>
    <xf numFmtId="0" fontId="11" fillId="0" borderId="7" xfId="0" applyFont="1" applyBorder="1" applyAlignment="1" applyProtection="1">
      <alignment vertical="center" wrapText="1"/>
    </xf>
    <xf numFmtId="0" fontId="0" fillId="0" borderId="8" xfId="0" applyBorder="1" applyAlignment="1" applyProtection="1">
      <alignment vertical="center" wrapText="1"/>
    </xf>
    <xf numFmtId="0" fontId="11" fillId="0" borderId="8" xfId="0" applyFont="1" applyBorder="1" applyAlignment="1" applyProtection="1">
      <alignment vertical="center" wrapText="1"/>
    </xf>
    <xf numFmtId="0" fontId="11" fillId="0" borderId="7" xfId="0" applyFont="1" applyFill="1" applyBorder="1" applyAlignment="1" applyProtection="1">
      <alignment vertical="center" wrapText="1"/>
    </xf>
    <xf numFmtId="0" fontId="0" fillId="0" borderId="8" xfId="0" applyFill="1" applyBorder="1" applyAlignment="1" applyProtection="1">
      <alignment vertical="center" wrapText="1"/>
    </xf>
    <xf numFmtId="0" fontId="11" fillId="0" borderId="8" xfId="0" applyFont="1" applyFill="1" applyBorder="1" applyAlignment="1" applyProtection="1">
      <alignment vertical="center" wrapText="1"/>
    </xf>
    <xf numFmtId="0" fontId="11" fillId="7" borderId="7" xfId="0" applyFont="1" applyFill="1" applyBorder="1" applyAlignment="1" applyProtection="1">
      <alignment vertical="center" wrapText="1"/>
    </xf>
    <xf numFmtId="0" fontId="11" fillId="7" borderId="8" xfId="0" applyFont="1" applyFill="1" applyBorder="1" applyAlignment="1" applyProtection="1">
      <alignment vertical="center" wrapText="1"/>
    </xf>
    <xf numFmtId="0" fontId="39" fillId="6" borderId="7" xfId="0" applyFont="1" applyFill="1" applyBorder="1" applyAlignment="1" applyProtection="1">
      <alignment vertical="center" wrapText="1"/>
    </xf>
    <xf numFmtId="0" fontId="40" fillId="6" borderId="8" xfId="0" applyFont="1" applyFill="1" applyBorder="1" applyAlignment="1" applyProtection="1">
      <alignment vertical="center" wrapText="1"/>
    </xf>
    <xf numFmtId="0" fontId="42" fillId="0" borderId="7" xfId="1" applyFont="1" applyBorder="1" applyAlignment="1" applyProtection="1">
      <alignment horizontal="center" vertical="center" wrapText="1"/>
    </xf>
    <xf numFmtId="0" fontId="42" fillId="0" borderId="25" xfId="1" applyFont="1" applyBorder="1" applyAlignment="1" applyProtection="1">
      <alignment horizontal="center" vertical="center" wrapText="1"/>
    </xf>
    <xf numFmtId="0" fontId="24" fillId="6" borderId="8" xfId="0" applyFont="1" applyFill="1" applyBorder="1" applyAlignment="1" applyProtection="1">
      <alignment vertical="center" wrapText="1"/>
    </xf>
    <xf numFmtId="0" fontId="21" fillId="0" borderId="7" xfId="0" applyFont="1" applyFill="1" applyBorder="1" applyAlignment="1" applyProtection="1">
      <alignment vertical="center" wrapText="1"/>
    </xf>
    <xf numFmtId="0" fontId="27" fillId="0" borderId="8" xfId="0" applyFont="1" applyFill="1" applyBorder="1" applyAlignment="1" applyProtection="1">
      <alignment vertical="center" wrapText="1"/>
    </xf>
    <xf numFmtId="0" fontId="4" fillId="2" borderId="2" xfId="0" applyFont="1" applyFill="1" applyBorder="1" applyAlignment="1" applyProtection="1">
      <alignment horizontal="left" vertical="center" wrapText="1"/>
    </xf>
    <xf numFmtId="0" fontId="0" fillId="0" borderId="3" xfId="0" applyBorder="1" applyAlignment="1" applyProtection="1">
      <alignment horizontal="left" vertical="center" wrapText="1"/>
    </xf>
    <xf numFmtId="0" fontId="9" fillId="5" borderId="7" xfId="1" applyFont="1" applyFill="1" applyBorder="1" applyAlignment="1" applyProtection="1">
      <alignment horizontal="left" vertical="center" wrapText="1"/>
    </xf>
    <xf numFmtId="0" fontId="0" fillId="0" borderId="8" xfId="0" applyBorder="1" applyAlignment="1" applyProtection="1">
      <alignment horizontal="left" vertical="center" wrapText="1"/>
    </xf>
    <xf numFmtId="0" fontId="11" fillId="6" borderId="7" xfId="0" applyFont="1" applyFill="1" applyBorder="1" applyAlignment="1" applyProtection="1">
      <alignment vertical="center" wrapText="1"/>
    </xf>
    <xf numFmtId="0" fontId="15" fillId="6" borderId="8" xfId="0" applyFont="1" applyFill="1" applyBorder="1" applyAlignment="1" applyProtection="1">
      <alignment vertical="center" wrapText="1"/>
    </xf>
    <xf numFmtId="49" fontId="25" fillId="4" borderId="7" xfId="0" applyNumberFormat="1" applyFont="1" applyFill="1" applyBorder="1" applyAlignment="1" applyProtection="1">
      <alignment horizontal="left" vertical="center" wrapText="1"/>
    </xf>
    <xf numFmtId="0" fontId="39" fillId="0" borderId="7" xfId="0" applyFont="1" applyFill="1" applyBorder="1" applyAlignment="1" applyProtection="1">
      <alignment vertical="center" wrapText="1"/>
    </xf>
    <xf numFmtId="0" fontId="24" fillId="0" borderId="8" xfId="0" applyFont="1" applyFill="1" applyBorder="1" applyAlignment="1" applyProtection="1">
      <alignment vertical="center" wrapText="1"/>
    </xf>
    <xf numFmtId="0" fontId="21" fillId="0" borderId="7" xfId="0" applyFont="1" applyBorder="1" applyAlignment="1" applyProtection="1">
      <alignment vertical="center" wrapText="1"/>
    </xf>
    <xf numFmtId="0" fontId="21" fillId="0" borderId="8" xfId="0" applyFont="1" applyBorder="1" applyAlignment="1" applyProtection="1">
      <alignment vertical="center" wrapText="1"/>
    </xf>
    <xf numFmtId="0" fontId="21" fillId="3" borderId="7" xfId="0" applyFont="1" applyFill="1" applyBorder="1" applyAlignment="1" applyProtection="1">
      <alignment vertical="center" wrapText="1"/>
    </xf>
    <xf numFmtId="0" fontId="22" fillId="3" borderId="8" xfId="0" applyFont="1" applyFill="1" applyBorder="1" applyAlignment="1" applyProtection="1">
      <alignment vertical="center" wrapText="1"/>
    </xf>
    <xf numFmtId="0" fontId="27" fillId="0" borderId="8" xfId="0" applyFont="1" applyBorder="1" applyAlignment="1" applyProtection="1">
      <alignment vertical="center" wrapText="1"/>
    </xf>
    <xf numFmtId="0" fontId="29" fillId="0" borderId="7" xfId="0" applyFont="1" applyFill="1" applyBorder="1" applyAlignment="1" applyProtection="1">
      <alignment vertical="center" wrapText="1"/>
    </xf>
    <xf numFmtId="0" fontId="28" fillId="0" borderId="7" xfId="0" applyFont="1" applyFill="1" applyBorder="1" applyAlignment="1" applyProtection="1">
      <alignment vertical="center" wrapText="1"/>
    </xf>
    <xf numFmtId="0" fontId="39" fillId="6" borderId="8" xfId="0" applyFont="1" applyFill="1" applyBorder="1" applyAlignment="1" applyProtection="1">
      <alignment vertical="center" wrapText="1"/>
    </xf>
    <xf numFmtId="0" fontId="5" fillId="0" borderId="7" xfId="0" applyFont="1" applyBorder="1" applyAlignment="1" applyProtection="1">
      <alignment vertical="center" wrapText="1"/>
    </xf>
    <xf numFmtId="0" fontId="15" fillId="0" borderId="8" xfId="0" applyFont="1" applyBorder="1" applyAlignment="1" applyProtection="1">
      <alignment vertical="center" wrapText="1"/>
    </xf>
    <xf numFmtId="0" fontId="26" fillId="0" borderId="8" xfId="0" applyFont="1" applyBorder="1" applyAlignment="1" applyProtection="1">
      <alignment vertical="center" wrapText="1"/>
    </xf>
    <xf numFmtId="0" fontId="29" fillId="0" borderId="7" xfId="0" applyFont="1" applyBorder="1" applyAlignment="1" applyProtection="1">
      <alignment vertical="center" wrapText="1"/>
    </xf>
    <xf numFmtId="0" fontId="29" fillId="0" borderId="8" xfId="0" applyFont="1" applyBorder="1" applyAlignment="1" applyProtection="1">
      <alignment vertical="center" wrapText="1"/>
    </xf>
    <xf numFmtId="0" fontId="26" fillId="0" borderId="8" xfId="0" applyFont="1" applyFill="1" applyBorder="1" applyAlignment="1" applyProtection="1">
      <alignment vertical="center" wrapText="1"/>
    </xf>
    <xf numFmtId="0" fontId="37" fillId="0" borderId="17" xfId="0" applyFont="1" applyBorder="1" applyAlignment="1" applyProtection="1">
      <alignment horizontal="center" vertical="center" textRotation="90"/>
    </xf>
    <xf numFmtId="0" fontId="45" fillId="0" borderId="17" xfId="0" applyFont="1" applyFill="1" applyBorder="1" applyAlignment="1" applyProtection="1">
      <alignment horizontal="center" vertical="center" textRotation="90" wrapText="1"/>
    </xf>
    <xf numFmtId="0" fontId="16" fillId="0" borderId="17" xfId="0" applyFont="1" applyBorder="1" applyAlignment="1" applyProtection="1">
      <alignment horizontal="center" vertical="center" textRotation="90" wrapText="1"/>
    </xf>
    <xf numFmtId="0" fontId="39" fillId="8" borderId="7" xfId="0" applyFont="1" applyFill="1" applyBorder="1" applyAlignment="1" applyProtection="1">
      <alignment vertical="center" wrapText="1"/>
    </xf>
    <xf numFmtId="0" fontId="40" fillId="8" borderId="8" xfId="0" applyFont="1" applyFill="1" applyBorder="1" applyAlignment="1" applyProtection="1">
      <alignment vertical="center" wrapText="1"/>
    </xf>
    <xf numFmtId="0" fontId="44" fillId="0" borderId="17" xfId="0" applyFont="1" applyBorder="1" applyAlignment="1" applyProtection="1">
      <alignment horizontal="center" vertical="center" textRotation="90"/>
    </xf>
    <xf numFmtId="0" fontId="15" fillId="0" borderId="17" xfId="0" applyFont="1" applyBorder="1" applyAlignment="1" applyProtection="1">
      <alignment horizontal="center" vertical="center" textRotation="90"/>
    </xf>
    <xf numFmtId="0" fontId="15" fillId="0" borderId="8" xfId="0" applyFont="1" applyFill="1" applyBorder="1" applyAlignment="1" applyProtection="1">
      <alignment vertical="center" wrapText="1"/>
    </xf>
    <xf numFmtId="0" fontId="5" fillId="0" borderId="7" xfId="0" applyFont="1" applyFill="1" applyBorder="1" applyAlignment="1" applyProtection="1">
      <alignment vertical="center" wrapText="1"/>
    </xf>
  </cellXfs>
  <cellStyles count="6">
    <cellStyle name="Čárka 2" xfId="2"/>
    <cellStyle name="Normální" xfId="0" builtinId="0"/>
    <cellStyle name="Normální 10" xfId="4"/>
    <cellStyle name="Normální 11" xfId="1"/>
    <cellStyle name="normální 2" xfId="5"/>
    <cellStyle name="normální_Vyberovka zelen 2010 podklady 2" xfId="3"/>
  </cellStyles>
  <dxfs count="0"/>
  <tableStyles count="0" defaultTableStyle="TableStyleMedium2" defaultPivotStyle="PivotStyleLight16"/>
  <colors>
    <mruColors>
      <color rgb="FFE7FFFC"/>
      <color rgb="FFABFFFF"/>
      <color rgb="FFF7FFFE"/>
      <color rgb="FFCCFFFF"/>
      <color rgb="FFFFCCFF"/>
      <color rgb="FFD2FEFA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view="pageBreakPreview" zoomScaleNormal="100" zoomScaleSheetLayoutView="100" workbookViewId="0">
      <selection activeCell="H14" sqref="H14"/>
    </sheetView>
  </sheetViews>
  <sheetFormatPr defaultRowHeight="15" x14ac:dyDescent="0.25"/>
  <cols>
    <col min="2" max="2" width="56.5703125" bestFit="1" customWidth="1"/>
    <col min="3" max="3" width="17.7109375" customWidth="1"/>
  </cols>
  <sheetData>
    <row r="1" spans="1:3" ht="30" x14ac:dyDescent="0.25">
      <c r="A1" s="111" t="s">
        <v>242</v>
      </c>
      <c r="B1" s="111" t="s">
        <v>243</v>
      </c>
      <c r="C1" s="112" t="s">
        <v>244</v>
      </c>
    </row>
    <row r="2" spans="1:3" ht="15.75" thickBot="1" x14ac:dyDescent="0.3">
      <c r="A2" s="113"/>
      <c r="B2" s="114" t="s">
        <v>245</v>
      </c>
      <c r="C2" s="115"/>
    </row>
    <row r="3" spans="1:3" ht="15.75" thickBot="1" x14ac:dyDescent="0.3">
      <c r="A3" s="116">
        <v>1</v>
      </c>
      <c r="B3" s="117" t="s">
        <v>249</v>
      </c>
      <c r="C3" s="123">
        <f>NaKopci!G130</f>
        <v>0</v>
      </c>
    </row>
    <row r="4" spans="1:3" ht="15.75" thickBot="1" x14ac:dyDescent="0.3">
      <c r="A4" s="116"/>
      <c r="B4" s="113"/>
      <c r="C4" s="118"/>
    </row>
    <row r="5" spans="1:3" ht="16.5" thickBot="1" x14ac:dyDescent="0.3">
      <c r="A5" s="119">
        <v>2</v>
      </c>
      <c r="B5" s="120" t="s">
        <v>246</v>
      </c>
      <c r="C5" s="124">
        <f>C3</f>
        <v>0</v>
      </c>
    </row>
    <row r="6" spans="1:3" ht="15.75" thickBot="1" x14ac:dyDescent="0.3">
      <c r="A6" s="119"/>
      <c r="B6" s="121"/>
      <c r="C6" s="122"/>
    </row>
    <row r="7" spans="1:3" ht="16.5" thickBot="1" x14ac:dyDescent="0.3">
      <c r="A7" s="119">
        <v>3</v>
      </c>
      <c r="B7" s="120" t="s">
        <v>247</v>
      </c>
      <c r="C7" s="124">
        <f>C5*0.21</f>
        <v>0</v>
      </c>
    </row>
    <row r="8" spans="1:3" ht="15.75" thickBot="1" x14ac:dyDescent="0.3">
      <c r="A8" s="119"/>
      <c r="B8" s="121"/>
      <c r="C8" s="122"/>
    </row>
    <row r="9" spans="1:3" ht="16.5" thickBot="1" x14ac:dyDescent="0.3">
      <c r="A9" s="119">
        <v>4</v>
      </c>
      <c r="B9" s="120" t="s">
        <v>248</v>
      </c>
      <c r="C9" s="124">
        <f>C5+C7</f>
        <v>0</v>
      </c>
    </row>
  </sheetData>
  <sheetProtection algorithmName="SHA-512" hashValue="Xc3v9MwOuRhzO78CrbmDS2smRmvbweHqHMqKS2xHd80fiav9IMukfDFK2OB1FURYwOABb1B1CKlB3qI5AKI/MA==" saltValue="sSgTmcj+TOHC6/J+1jqPjA==" spinCount="100000" sheet="1" objects="1" scenarios="1" formatColumns="0" formatRows="0"/>
  <pageMargins left="0.7" right="0.7" top="0.78740157499999996" bottom="0.78740157499999996" header="0.3" footer="0.3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2"/>
  <sheetViews>
    <sheetView view="pageBreakPreview" zoomScaleNormal="120" zoomScaleSheetLayoutView="100" workbookViewId="0">
      <selection activeCell="Q12" sqref="Q12"/>
    </sheetView>
  </sheetViews>
  <sheetFormatPr defaultRowHeight="15" x14ac:dyDescent="0.25"/>
  <cols>
    <col min="1" max="1" width="10.28515625" style="107" customWidth="1"/>
    <col min="2" max="2" width="29.28515625" style="107" customWidth="1"/>
    <col min="3" max="3" width="30" style="107" customWidth="1"/>
    <col min="4" max="4" width="6.85546875" style="107" customWidth="1"/>
    <col min="5" max="5" width="10.85546875" style="107" customWidth="1"/>
    <col min="6" max="6" width="9.140625" style="107"/>
    <col min="7" max="7" width="14.42578125" style="110" customWidth="1"/>
    <col min="8" max="8" width="15.85546875" style="125" customWidth="1"/>
    <col min="9" max="9" width="3.7109375" style="107" customWidth="1"/>
    <col min="10" max="16384" width="9.140625" style="107"/>
  </cols>
  <sheetData>
    <row r="1" spans="1:9" ht="37.15" customHeight="1" x14ac:dyDescent="0.4">
      <c r="A1" s="62" t="s">
        <v>0</v>
      </c>
      <c r="B1" s="161" t="s">
        <v>155</v>
      </c>
      <c r="C1" s="162"/>
      <c r="D1" s="63" t="s">
        <v>1</v>
      </c>
      <c r="E1" s="126" t="s">
        <v>2</v>
      </c>
      <c r="F1" s="38" t="s">
        <v>3</v>
      </c>
      <c r="G1" s="127" t="s">
        <v>4</v>
      </c>
      <c r="H1" s="10" t="s">
        <v>5</v>
      </c>
      <c r="I1" s="128"/>
    </row>
    <row r="2" spans="1:9" x14ac:dyDescent="0.25">
      <c r="A2" s="64" t="s">
        <v>6</v>
      </c>
      <c r="B2" s="163" t="s">
        <v>7</v>
      </c>
      <c r="C2" s="164"/>
      <c r="D2" s="65"/>
      <c r="E2" s="129"/>
      <c r="F2" s="39"/>
      <c r="G2" s="130"/>
      <c r="H2" s="11"/>
      <c r="I2" s="12"/>
    </row>
    <row r="3" spans="1:9" ht="19.5" customHeight="1" x14ac:dyDescent="0.25">
      <c r="A3" s="66">
        <v>184852141</v>
      </c>
      <c r="B3" s="149" t="s">
        <v>204</v>
      </c>
      <c r="C3" s="150"/>
      <c r="D3" s="67" t="s">
        <v>12</v>
      </c>
      <c r="E3" s="108">
        <v>0</v>
      </c>
      <c r="F3" s="40">
        <v>3</v>
      </c>
      <c r="G3" s="141">
        <f>E3*F3</f>
        <v>0</v>
      </c>
      <c r="H3" s="13" t="s">
        <v>205</v>
      </c>
      <c r="I3" s="12"/>
    </row>
    <row r="4" spans="1:9" ht="22.9" customHeight="1" x14ac:dyDescent="0.25">
      <c r="A4" s="66">
        <v>181111111</v>
      </c>
      <c r="B4" s="149" t="s">
        <v>8</v>
      </c>
      <c r="C4" s="150"/>
      <c r="D4" s="67" t="s">
        <v>9</v>
      </c>
      <c r="E4" s="108">
        <v>0</v>
      </c>
      <c r="F4" s="40">
        <v>621</v>
      </c>
      <c r="G4" s="141">
        <f t="shared" ref="G4:G67" si="0">E4*F4</f>
        <v>0</v>
      </c>
      <c r="H4" s="14" t="s">
        <v>66</v>
      </c>
      <c r="I4" s="12"/>
    </row>
    <row r="5" spans="1:9" ht="22.9" customHeight="1" x14ac:dyDescent="0.25">
      <c r="A5" s="68">
        <v>181111111</v>
      </c>
      <c r="B5" s="146" t="s">
        <v>8</v>
      </c>
      <c r="C5" s="147"/>
      <c r="D5" s="69" t="s">
        <v>9</v>
      </c>
      <c r="E5" s="108">
        <v>0</v>
      </c>
      <c r="F5" s="41">
        <v>50</v>
      </c>
      <c r="G5" s="141">
        <f t="shared" si="0"/>
        <v>0</v>
      </c>
      <c r="H5" s="15" t="s">
        <v>234</v>
      </c>
      <c r="I5" s="12"/>
    </row>
    <row r="6" spans="1:9" ht="22.9" customHeight="1" x14ac:dyDescent="0.25">
      <c r="A6" s="66">
        <v>184802111</v>
      </c>
      <c r="B6" s="149" t="s">
        <v>10</v>
      </c>
      <c r="C6" s="150"/>
      <c r="D6" s="67" t="s">
        <v>9</v>
      </c>
      <c r="E6" s="108">
        <v>0</v>
      </c>
      <c r="F6" s="40">
        <v>1242</v>
      </c>
      <c r="G6" s="141">
        <f t="shared" si="0"/>
        <v>0</v>
      </c>
      <c r="H6" s="13" t="s">
        <v>64</v>
      </c>
      <c r="I6" s="134"/>
    </row>
    <row r="7" spans="1:9" ht="22.9" customHeight="1" x14ac:dyDescent="0.25">
      <c r="A7" s="70">
        <v>121112004</v>
      </c>
      <c r="B7" s="154" t="s">
        <v>193</v>
      </c>
      <c r="C7" s="155"/>
      <c r="D7" s="42" t="s">
        <v>194</v>
      </c>
      <c r="E7" s="108">
        <v>0</v>
      </c>
      <c r="F7" s="42">
        <v>60</v>
      </c>
      <c r="G7" s="142">
        <f t="shared" si="0"/>
        <v>0</v>
      </c>
      <c r="H7" s="16" t="s">
        <v>191</v>
      </c>
      <c r="I7" s="184" t="s">
        <v>213</v>
      </c>
    </row>
    <row r="8" spans="1:9" ht="22.9" customHeight="1" x14ac:dyDescent="0.25">
      <c r="A8" s="70">
        <v>916991121</v>
      </c>
      <c r="B8" s="154" t="s">
        <v>208</v>
      </c>
      <c r="C8" s="155"/>
      <c r="D8" s="42" t="s">
        <v>209</v>
      </c>
      <c r="E8" s="108">
        <v>0</v>
      </c>
      <c r="F8" s="42">
        <v>6.75</v>
      </c>
      <c r="G8" s="142">
        <f t="shared" si="0"/>
        <v>0</v>
      </c>
      <c r="H8" s="16" t="s">
        <v>210</v>
      </c>
      <c r="I8" s="184"/>
    </row>
    <row r="9" spans="1:9" ht="22.9" customHeight="1" x14ac:dyDescent="0.25">
      <c r="A9" s="70">
        <v>916331112</v>
      </c>
      <c r="B9" s="154" t="s">
        <v>207</v>
      </c>
      <c r="C9" s="155"/>
      <c r="D9" s="42" t="s">
        <v>26</v>
      </c>
      <c r="E9" s="108">
        <v>0</v>
      </c>
      <c r="F9" s="42">
        <v>27</v>
      </c>
      <c r="G9" s="142">
        <f t="shared" si="0"/>
        <v>0</v>
      </c>
      <c r="H9" s="16"/>
      <c r="I9" s="184"/>
    </row>
    <row r="10" spans="1:9" ht="22.9" customHeight="1" x14ac:dyDescent="0.25">
      <c r="A10" s="70">
        <v>564742111</v>
      </c>
      <c r="B10" s="154" t="s">
        <v>230</v>
      </c>
      <c r="C10" s="155"/>
      <c r="D10" s="42" t="s">
        <v>9</v>
      </c>
      <c r="E10" s="108">
        <v>0</v>
      </c>
      <c r="F10" s="42">
        <v>60</v>
      </c>
      <c r="G10" s="142">
        <f t="shared" si="0"/>
        <v>0</v>
      </c>
      <c r="H10" s="17" t="s">
        <v>231</v>
      </c>
      <c r="I10" s="184"/>
    </row>
    <row r="11" spans="1:9" ht="22.9" customHeight="1" x14ac:dyDescent="0.25">
      <c r="A11" s="70">
        <v>564722111</v>
      </c>
      <c r="B11" s="154" t="s">
        <v>211</v>
      </c>
      <c r="C11" s="155"/>
      <c r="D11" s="42" t="s">
        <v>9</v>
      </c>
      <c r="E11" s="108">
        <v>0</v>
      </c>
      <c r="F11" s="42">
        <v>60</v>
      </c>
      <c r="G11" s="142">
        <f t="shared" si="0"/>
        <v>0</v>
      </c>
      <c r="H11" s="16" t="s">
        <v>229</v>
      </c>
      <c r="I11" s="184"/>
    </row>
    <row r="12" spans="1:9" ht="22.9" customHeight="1" x14ac:dyDescent="0.25">
      <c r="A12" s="70">
        <v>465921115</v>
      </c>
      <c r="B12" s="154" t="s">
        <v>212</v>
      </c>
      <c r="C12" s="155"/>
      <c r="D12" s="42" t="s">
        <v>9</v>
      </c>
      <c r="E12" s="108">
        <v>0</v>
      </c>
      <c r="F12" s="42">
        <v>60</v>
      </c>
      <c r="G12" s="142">
        <f t="shared" si="0"/>
        <v>0</v>
      </c>
      <c r="H12" s="16"/>
      <c r="I12" s="184"/>
    </row>
    <row r="13" spans="1:9" ht="22.9" customHeight="1" x14ac:dyDescent="0.25">
      <c r="A13" s="71">
        <v>998231411</v>
      </c>
      <c r="B13" s="187" t="s">
        <v>225</v>
      </c>
      <c r="C13" s="188"/>
      <c r="D13" s="43" t="s">
        <v>16</v>
      </c>
      <c r="E13" s="108">
        <v>0</v>
      </c>
      <c r="F13" s="43">
        <v>12</v>
      </c>
      <c r="G13" s="143">
        <f t="shared" si="0"/>
        <v>0</v>
      </c>
      <c r="H13" s="18" t="s">
        <v>226</v>
      </c>
      <c r="I13" s="135"/>
    </row>
    <row r="14" spans="1:9" ht="22.9" customHeight="1" x14ac:dyDescent="0.25">
      <c r="A14" s="70">
        <v>121112004</v>
      </c>
      <c r="B14" s="154" t="s">
        <v>193</v>
      </c>
      <c r="C14" s="155"/>
      <c r="D14" s="42" t="s">
        <v>194</v>
      </c>
      <c r="E14" s="108">
        <v>0</v>
      </c>
      <c r="F14" s="42">
        <v>12</v>
      </c>
      <c r="G14" s="142">
        <f t="shared" si="0"/>
        <v>0</v>
      </c>
      <c r="H14" s="16" t="s">
        <v>191</v>
      </c>
      <c r="I14" s="185" t="s">
        <v>220</v>
      </c>
    </row>
    <row r="15" spans="1:9" ht="23.45" customHeight="1" x14ac:dyDescent="0.25">
      <c r="A15" s="70">
        <v>564932111</v>
      </c>
      <c r="B15" s="154" t="s">
        <v>195</v>
      </c>
      <c r="C15" s="155"/>
      <c r="D15" s="42" t="s">
        <v>194</v>
      </c>
      <c r="E15" s="108">
        <v>0</v>
      </c>
      <c r="F15" s="42">
        <v>12</v>
      </c>
      <c r="G15" s="142">
        <f t="shared" si="0"/>
        <v>0</v>
      </c>
      <c r="H15" s="16" t="s">
        <v>192</v>
      </c>
      <c r="I15" s="186"/>
    </row>
    <row r="16" spans="1:9" ht="22.9" customHeight="1" x14ac:dyDescent="0.25">
      <c r="A16" s="72">
        <v>465921115</v>
      </c>
      <c r="B16" s="165" t="s">
        <v>189</v>
      </c>
      <c r="C16" s="166"/>
      <c r="D16" s="73" t="s">
        <v>9</v>
      </c>
      <c r="E16" s="108">
        <v>0</v>
      </c>
      <c r="F16" s="42">
        <v>32</v>
      </c>
      <c r="G16" s="142">
        <f t="shared" si="0"/>
        <v>0</v>
      </c>
      <c r="H16" s="19" t="s">
        <v>190</v>
      </c>
      <c r="I16" s="186"/>
    </row>
    <row r="17" spans="1:9" x14ac:dyDescent="0.25">
      <c r="A17" s="66">
        <v>183205111</v>
      </c>
      <c r="B17" s="149" t="s">
        <v>11</v>
      </c>
      <c r="C17" s="150"/>
      <c r="D17" s="67" t="s">
        <v>9</v>
      </c>
      <c r="E17" s="108">
        <v>0</v>
      </c>
      <c r="F17" s="40">
        <v>165</v>
      </c>
      <c r="G17" s="141">
        <f t="shared" si="0"/>
        <v>0</v>
      </c>
      <c r="H17" s="13"/>
      <c r="I17" s="136"/>
    </row>
    <row r="18" spans="1:9" ht="22.15" customHeight="1" x14ac:dyDescent="0.25">
      <c r="A18" s="66">
        <v>183111211</v>
      </c>
      <c r="B18" s="149" t="s">
        <v>200</v>
      </c>
      <c r="C18" s="150"/>
      <c r="D18" s="67" t="s">
        <v>12</v>
      </c>
      <c r="E18" s="108">
        <v>0</v>
      </c>
      <c r="F18" s="40">
        <v>82</v>
      </c>
      <c r="G18" s="141">
        <f t="shared" si="0"/>
        <v>0</v>
      </c>
      <c r="H18" s="13" t="s">
        <v>201</v>
      </c>
      <c r="I18" s="136"/>
    </row>
    <row r="19" spans="1:9" ht="23.45" customHeight="1" x14ac:dyDescent="0.25">
      <c r="A19" s="66">
        <v>183111212</v>
      </c>
      <c r="B19" s="149" t="s">
        <v>47</v>
      </c>
      <c r="C19" s="150"/>
      <c r="D19" s="67" t="s">
        <v>12</v>
      </c>
      <c r="E19" s="108">
        <v>0</v>
      </c>
      <c r="F19" s="40">
        <v>246</v>
      </c>
      <c r="G19" s="141">
        <f t="shared" si="0"/>
        <v>0</v>
      </c>
      <c r="H19" s="13" t="s">
        <v>13</v>
      </c>
      <c r="I19" s="137"/>
    </row>
    <row r="20" spans="1:9" ht="23.45" customHeight="1" x14ac:dyDescent="0.25">
      <c r="A20" s="74">
        <v>183101315</v>
      </c>
      <c r="B20" s="149" t="s">
        <v>45</v>
      </c>
      <c r="C20" s="150"/>
      <c r="D20" s="75" t="s">
        <v>12</v>
      </c>
      <c r="E20" s="108">
        <v>0</v>
      </c>
      <c r="F20" s="44">
        <v>12</v>
      </c>
      <c r="G20" s="141">
        <f t="shared" si="0"/>
        <v>0</v>
      </c>
      <c r="H20" s="20" t="s">
        <v>72</v>
      </c>
      <c r="I20" s="137"/>
    </row>
    <row r="21" spans="1:9" ht="25.9" customHeight="1" x14ac:dyDescent="0.25">
      <c r="A21" s="66">
        <v>183111213</v>
      </c>
      <c r="B21" s="149" t="s">
        <v>48</v>
      </c>
      <c r="C21" s="150"/>
      <c r="D21" s="67" t="s">
        <v>12</v>
      </c>
      <c r="E21" s="108">
        <v>0</v>
      </c>
      <c r="F21" s="40">
        <v>369</v>
      </c>
      <c r="G21" s="141">
        <f t="shared" si="0"/>
        <v>0</v>
      </c>
      <c r="H21" s="13" t="s">
        <v>61</v>
      </c>
      <c r="I21" s="137"/>
    </row>
    <row r="22" spans="1:9" ht="22.9" customHeight="1" x14ac:dyDescent="0.25">
      <c r="A22" s="68">
        <v>183101215</v>
      </c>
      <c r="B22" s="146" t="s">
        <v>137</v>
      </c>
      <c r="C22" s="147"/>
      <c r="D22" s="69" t="s">
        <v>12</v>
      </c>
      <c r="E22" s="108">
        <v>0</v>
      </c>
      <c r="F22" s="41">
        <v>4</v>
      </c>
      <c r="G22" s="141">
        <f t="shared" si="0"/>
        <v>0</v>
      </c>
      <c r="H22" s="21" t="s">
        <v>136</v>
      </c>
      <c r="I22" s="137"/>
    </row>
    <row r="23" spans="1:9" ht="25.9" customHeight="1" x14ac:dyDescent="0.25">
      <c r="A23" s="66">
        <v>183117111</v>
      </c>
      <c r="B23" s="149" t="s">
        <v>168</v>
      </c>
      <c r="C23" s="150"/>
      <c r="D23" s="67" t="s">
        <v>26</v>
      </c>
      <c r="E23" s="108">
        <v>0</v>
      </c>
      <c r="F23" s="45">
        <v>11</v>
      </c>
      <c r="G23" s="141">
        <f t="shared" si="0"/>
        <v>0</v>
      </c>
      <c r="H23" s="13" t="s">
        <v>169</v>
      </c>
      <c r="I23" s="137"/>
    </row>
    <row r="24" spans="1:9" ht="17.45" customHeight="1" x14ac:dyDescent="0.25">
      <c r="A24" s="68"/>
      <c r="B24" s="149" t="s">
        <v>152</v>
      </c>
      <c r="C24" s="150"/>
      <c r="D24" s="76" t="s">
        <v>19</v>
      </c>
      <c r="E24" s="108">
        <v>0</v>
      </c>
      <c r="F24" s="41">
        <v>8</v>
      </c>
      <c r="G24" s="141">
        <f t="shared" si="0"/>
        <v>0</v>
      </c>
      <c r="H24" s="13" t="s">
        <v>172</v>
      </c>
      <c r="I24" s="137"/>
    </row>
    <row r="25" spans="1:9" ht="22.9" customHeight="1" x14ac:dyDescent="0.25">
      <c r="A25" s="66"/>
      <c r="B25" s="149" t="s">
        <v>154</v>
      </c>
      <c r="C25" s="150"/>
      <c r="D25" s="67" t="s">
        <v>12</v>
      </c>
      <c r="E25" s="108">
        <v>0</v>
      </c>
      <c r="F25" s="40">
        <v>8</v>
      </c>
      <c r="G25" s="141">
        <f t="shared" si="0"/>
        <v>0</v>
      </c>
      <c r="H25" s="13" t="s">
        <v>172</v>
      </c>
      <c r="I25" s="137"/>
    </row>
    <row r="26" spans="1:9" ht="16.899999999999999" customHeight="1" x14ac:dyDescent="0.25">
      <c r="A26" s="66">
        <v>183211313</v>
      </c>
      <c r="B26" s="149" t="s">
        <v>202</v>
      </c>
      <c r="C26" s="150"/>
      <c r="D26" s="67" t="s">
        <v>12</v>
      </c>
      <c r="E26" s="108">
        <v>0</v>
      </c>
      <c r="F26" s="40">
        <v>82</v>
      </c>
      <c r="G26" s="141">
        <f t="shared" si="0"/>
        <v>0</v>
      </c>
      <c r="H26" s="13"/>
      <c r="I26" s="137"/>
    </row>
    <row r="27" spans="1:9" ht="14.45" customHeight="1" x14ac:dyDescent="0.25">
      <c r="A27" s="66">
        <v>183211322</v>
      </c>
      <c r="B27" s="149" t="s">
        <v>14</v>
      </c>
      <c r="C27" s="151"/>
      <c r="D27" s="67" t="s">
        <v>12</v>
      </c>
      <c r="E27" s="108">
        <v>0</v>
      </c>
      <c r="F27" s="40">
        <v>246</v>
      </c>
      <c r="G27" s="141">
        <f t="shared" si="0"/>
        <v>0</v>
      </c>
      <c r="H27" s="13" t="s">
        <v>13</v>
      </c>
      <c r="I27" s="137"/>
    </row>
    <row r="28" spans="1:9" x14ac:dyDescent="0.25">
      <c r="A28" s="66">
        <v>184102110</v>
      </c>
      <c r="B28" s="149" t="s">
        <v>15</v>
      </c>
      <c r="C28" s="151"/>
      <c r="D28" s="67" t="s">
        <v>12</v>
      </c>
      <c r="E28" s="108">
        <v>0</v>
      </c>
      <c r="F28" s="40">
        <v>381</v>
      </c>
      <c r="G28" s="141">
        <f t="shared" si="0"/>
        <v>0</v>
      </c>
      <c r="H28" s="13" t="s">
        <v>46</v>
      </c>
      <c r="I28" s="137"/>
    </row>
    <row r="29" spans="1:9" ht="14.45" customHeight="1" x14ac:dyDescent="0.25">
      <c r="A29" s="68">
        <v>184102115</v>
      </c>
      <c r="B29" s="146" t="s">
        <v>138</v>
      </c>
      <c r="C29" s="148"/>
      <c r="D29" s="69" t="s">
        <v>12</v>
      </c>
      <c r="E29" s="108">
        <v>0</v>
      </c>
      <c r="F29" s="41">
        <v>4</v>
      </c>
      <c r="G29" s="141">
        <f t="shared" si="0"/>
        <v>0</v>
      </c>
      <c r="H29" s="21" t="s">
        <v>136</v>
      </c>
      <c r="I29" s="137"/>
    </row>
    <row r="30" spans="1:9" ht="24.6" customHeight="1" x14ac:dyDescent="0.25">
      <c r="A30" s="77">
        <v>184004945</v>
      </c>
      <c r="B30" s="152" t="s">
        <v>198</v>
      </c>
      <c r="C30" s="153"/>
      <c r="D30" s="78" t="s">
        <v>12</v>
      </c>
      <c r="E30" s="108">
        <v>0</v>
      </c>
      <c r="F30" s="46">
        <v>631</v>
      </c>
      <c r="G30" s="141">
        <f t="shared" si="0"/>
        <v>0</v>
      </c>
      <c r="H30" s="22" t="s">
        <v>203</v>
      </c>
      <c r="I30" s="137"/>
    </row>
    <row r="31" spans="1:9" ht="27.6" customHeight="1" x14ac:dyDescent="0.25">
      <c r="A31" s="66">
        <v>185802114</v>
      </c>
      <c r="B31" s="149" t="s">
        <v>44</v>
      </c>
      <c r="C31" s="150"/>
      <c r="D31" s="67" t="s">
        <v>16</v>
      </c>
      <c r="E31" s="108">
        <v>0</v>
      </c>
      <c r="F31" s="47">
        <v>7.6700000000000006E-3</v>
      </c>
      <c r="G31" s="141">
        <f t="shared" si="0"/>
        <v>0</v>
      </c>
      <c r="H31" s="13" t="s">
        <v>17</v>
      </c>
      <c r="I31" s="137"/>
    </row>
    <row r="32" spans="1:9" x14ac:dyDescent="0.25">
      <c r="A32" s="66"/>
      <c r="B32" s="149" t="s">
        <v>18</v>
      </c>
      <c r="C32" s="150"/>
      <c r="D32" s="67" t="s">
        <v>19</v>
      </c>
      <c r="E32" s="108">
        <v>0</v>
      </c>
      <c r="F32" s="40">
        <v>1</v>
      </c>
      <c r="G32" s="141">
        <f t="shared" si="0"/>
        <v>0</v>
      </c>
      <c r="H32" s="13" t="s">
        <v>38</v>
      </c>
      <c r="I32" s="137"/>
    </row>
    <row r="33" spans="1:9" ht="19.899999999999999" customHeight="1" x14ac:dyDescent="0.25">
      <c r="A33" s="66"/>
      <c r="B33" s="149" t="s">
        <v>167</v>
      </c>
      <c r="C33" s="150"/>
      <c r="D33" s="67" t="s">
        <v>19</v>
      </c>
      <c r="E33" s="108">
        <v>0</v>
      </c>
      <c r="F33" s="40">
        <v>2</v>
      </c>
      <c r="G33" s="141">
        <f t="shared" si="0"/>
        <v>0</v>
      </c>
      <c r="H33" s="13" t="s">
        <v>166</v>
      </c>
      <c r="I33" s="137"/>
    </row>
    <row r="34" spans="1:9" ht="19.899999999999999" customHeight="1" x14ac:dyDescent="0.25">
      <c r="A34" s="66">
        <v>184215132</v>
      </c>
      <c r="B34" s="149" t="s">
        <v>159</v>
      </c>
      <c r="C34" s="150"/>
      <c r="D34" s="67" t="s">
        <v>12</v>
      </c>
      <c r="E34" s="108">
        <v>0</v>
      </c>
      <c r="F34" s="40">
        <v>3</v>
      </c>
      <c r="G34" s="141">
        <f t="shared" si="0"/>
        <v>0</v>
      </c>
      <c r="H34" s="13" t="s">
        <v>160</v>
      </c>
      <c r="I34" s="137"/>
    </row>
    <row r="35" spans="1:9" ht="20.25" customHeight="1" x14ac:dyDescent="0.25">
      <c r="A35" s="68">
        <v>184215132</v>
      </c>
      <c r="B35" s="146" t="s">
        <v>139</v>
      </c>
      <c r="C35" s="147"/>
      <c r="D35" s="69" t="s">
        <v>12</v>
      </c>
      <c r="E35" s="108">
        <v>0</v>
      </c>
      <c r="F35" s="41">
        <v>1</v>
      </c>
      <c r="G35" s="141">
        <f t="shared" si="0"/>
        <v>0</v>
      </c>
      <c r="H35" s="21" t="s">
        <v>140</v>
      </c>
      <c r="I35" s="137"/>
    </row>
    <row r="36" spans="1:9" ht="15" customHeight="1" x14ac:dyDescent="0.25">
      <c r="A36" s="68">
        <v>184215111</v>
      </c>
      <c r="B36" s="146" t="s">
        <v>141</v>
      </c>
      <c r="C36" s="147"/>
      <c r="D36" s="69" t="s">
        <v>12</v>
      </c>
      <c r="E36" s="108">
        <v>0</v>
      </c>
      <c r="F36" s="41">
        <v>3</v>
      </c>
      <c r="G36" s="141">
        <f t="shared" si="0"/>
        <v>0</v>
      </c>
      <c r="H36" s="21" t="s">
        <v>142</v>
      </c>
      <c r="I36" s="137"/>
    </row>
    <row r="37" spans="1:9" ht="15" customHeight="1" x14ac:dyDescent="0.25">
      <c r="A37" s="66">
        <v>184911431</v>
      </c>
      <c r="B37" s="149" t="s">
        <v>20</v>
      </c>
      <c r="C37" s="150"/>
      <c r="D37" s="67" t="s">
        <v>9</v>
      </c>
      <c r="E37" s="108">
        <v>0</v>
      </c>
      <c r="F37" s="45">
        <v>154.5</v>
      </c>
      <c r="G37" s="141">
        <f t="shared" si="0"/>
        <v>0</v>
      </c>
      <c r="H37" s="13" t="s">
        <v>39</v>
      </c>
      <c r="I37" s="137"/>
    </row>
    <row r="38" spans="1:9" ht="15" customHeight="1" x14ac:dyDescent="0.25">
      <c r="A38" s="66">
        <v>184911151</v>
      </c>
      <c r="B38" s="149" t="s">
        <v>21</v>
      </c>
      <c r="C38" s="150"/>
      <c r="D38" s="67" t="s">
        <v>9</v>
      </c>
      <c r="E38" s="108">
        <v>0</v>
      </c>
      <c r="F38" s="45">
        <v>10.5</v>
      </c>
      <c r="G38" s="141">
        <f t="shared" si="0"/>
        <v>0</v>
      </c>
      <c r="H38" s="13" t="s">
        <v>49</v>
      </c>
      <c r="I38" s="138"/>
    </row>
    <row r="39" spans="1:9" ht="16.899999999999999" customHeight="1" x14ac:dyDescent="0.25">
      <c r="A39" s="66"/>
      <c r="B39" s="178" t="s">
        <v>196</v>
      </c>
      <c r="C39" s="179"/>
      <c r="D39" s="76" t="s">
        <v>19</v>
      </c>
      <c r="E39" s="108">
        <v>0</v>
      </c>
      <c r="F39" s="41">
        <v>2</v>
      </c>
      <c r="G39" s="141">
        <f t="shared" si="0"/>
        <v>0</v>
      </c>
      <c r="H39" s="23"/>
      <c r="I39" s="139"/>
    </row>
    <row r="40" spans="1:9" ht="15" customHeight="1" x14ac:dyDescent="0.25">
      <c r="A40" s="66"/>
      <c r="B40" s="178" t="s">
        <v>197</v>
      </c>
      <c r="C40" s="179"/>
      <c r="D40" s="76" t="s">
        <v>19</v>
      </c>
      <c r="E40" s="108">
        <v>0</v>
      </c>
      <c r="F40" s="41">
        <v>2</v>
      </c>
      <c r="G40" s="141">
        <f t="shared" si="0"/>
        <v>0</v>
      </c>
      <c r="H40" s="23"/>
      <c r="I40" s="138"/>
    </row>
    <row r="41" spans="1:9" ht="15" customHeight="1" x14ac:dyDescent="0.25">
      <c r="A41" s="66">
        <v>185851111</v>
      </c>
      <c r="B41" s="192" t="s">
        <v>35</v>
      </c>
      <c r="C41" s="191"/>
      <c r="D41" s="79" t="s">
        <v>22</v>
      </c>
      <c r="E41" s="108">
        <v>0</v>
      </c>
      <c r="F41" s="45">
        <v>1.5</v>
      </c>
      <c r="G41" s="141">
        <f t="shared" si="0"/>
        <v>0</v>
      </c>
      <c r="H41" s="13"/>
      <c r="I41" s="12"/>
    </row>
    <row r="42" spans="1:9" ht="15" customHeight="1" x14ac:dyDescent="0.25">
      <c r="A42" s="66">
        <v>185804312</v>
      </c>
      <c r="B42" s="149" t="s">
        <v>36</v>
      </c>
      <c r="C42" s="191"/>
      <c r="D42" s="79" t="s">
        <v>22</v>
      </c>
      <c r="E42" s="108">
        <v>0</v>
      </c>
      <c r="F42" s="45">
        <v>1.5</v>
      </c>
      <c r="G42" s="141">
        <f t="shared" si="0"/>
        <v>0</v>
      </c>
      <c r="H42" s="24"/>
      <c r="I42" s="12"/>
    </row>
    <row r="43" spans="1:9" ht="15" customHeight="1" x14ac:dyDescent="0.25">
      <c r="A43" s="66">
        <v>998231311</v>
      </c>
      <c r="B43" s="149" t="s">
        <v>37</v>
      </c>
      <c r="C43" s="191"/>
      <c r="D43" s="79" t="s">
        <v>16</v>
      </c>
      <c r="E43" s="108">
        <v>0</v>
      </c>
      <c r="F43" s="40">
        <v>2</v>
      </c>
      <c r="G43" s="141">
        <f t="shared" si="0"/>
        <v>0</v>
      </c>
      <c r="H43" s="24"/>
      <c r="I43" s="12"/>
    </row>
    <row r="44" spans="1:9" x14ac:dyDescent="0.25">
      <c r="A44" s="80"/>
      <c r="B44" s="172" t="s">
        <v>23</v>
      </c>
      <c r="C44" s="173"/>
      <c r="D44" s="81"/>
      <c r="E44" s="140"/>
      <c r="F44" s="30"/>
      <c r="G44" s="30"/>
      <c r="H44" s="25"/>
      <c r="I44" s="12"/>
    </row>
    <row r="45" spans="1:9" ht="19.5" x14ac:dyDescent="0.25">
      <c r="A45" s="82"/>
      <c r="B45" s="181" t="s">
        <v>233</v>
      </c>
      <c r="C45" s="182"/>
      <c r="D45" s="76" t="s">
        <v>22</v>
      </c>
      <c r="E45" s="108">
        <v>0</v>
      </c>
      <c r="F45" s="48">
        <v>5</v>
      </c>
      <c r="G45" s="144">
        <f t="shared" si="0"/>
        <v>0</v>
      </c>
      <c r="H45" s="21" t="s">
        <v>232</v>
      </c>
      <c r="I45" s="12"/>
    </row>
    <row r="46" spans="1:9" x14ac:dyDescent="0.25">
      <c r="A46" s="83"/>
      <c r="B46" s="149" t="s">
        <v>153</v>
      </c>
      <c r="C46" s="183"/>
      <c r="D46" s="84" t="s">
        <v>22</v>
      </c>
      <c r="E46" s="108">
        <v>0</v>
      </c>
      <c r="F46" s="49">
        <v>8.4</v>
      </c>
      <c r="G46" s="144">
        <f t="shared" si="0"/>
        <v>0</v>
      </c>
      <c r="H46" s="26" t="s">
        <v>73</v>
      </c>
      <c r="I46" s="12"/>
    </row>
    <row r="47" spans="1:9" ht="22.9" customHeight="1" x14ac:dyDescent="0.25">
      <c r="A47" s="82"/>
      <c r="B47" s="146" t="s">
        <v>175</v>
      </c>
      <c r="C47" s="180"/>
      <c r="D47" s="76" t="s">
        <v>22</v>
      </c>
      <c r="E47" s="108">
        <v>0</v>
      </c>
      <c r="F47" s="48">
        <v>4</v>
      </c>
      <c r="G47" s="144">
        <f t="shared" si="0"/>
        <v>0</v>
      </c>
      <c r="H47" s="21" t="s">
        <v>151</v>
      </c>
      <c r="I47" s="12"/>
    </row>
    <row r="48" spans="1:9" ht="29.25" x14ac:dyDescent="0.25">
      <c r="A48" s="85"/>
      <c r="B48" s="159" t="s">
        <v>59</v>
      </c>
      <c r="C48" s="160"/>
      <c r="D48" s="79" t="s">
        <v>22</v>
      </c>
      <c r="E48" s="108">
        <v>0</v>
      </c>
      <c r="F48" s="45">
        <v>3</v>
      </c>
      <c r="G48" s="144">
        <f t="shared" si="0"/>
        <v>0</v>
      </c>
      <c r="H48" s="13" t="s">
        <v>58</v>
      </c>
      <c r="I48" s="12"/>
    </row>
    <row r="49" spans="1:9" ht="14.45" customHeight="1" x14ac:dyDescent="0.25">
      <c r="A49" s="85"/>
      <c r="B49" s="159" t="s">
        <v>62</v>
      </c>
      <c r="C49" s="160"/>
      <c r="D49" s="79" t="s">
        <v>19</v>
      </c>
      <c r="E49" s="108">
        <v>0</v>
      </c>
      <c r="F49" s="40">
        <v>767</v>
      </c>
      <c r="G49" s="144">
        <f t="shared" si="0"/>
        <v>0</v>
      </c>
      <c r="H49" s="13" t="s">
        <v>63</v>
      </c>
      <c r="I49" s="12"/>
    </row>
    <row r="50" spans="1:9" x14ac:dyDescent="0.25">
      <c r="A50" s="85"/>
      <c r="B50" s="159" t="s">
        <v>24</v>
      </c>
      <c r="C50" s="160"/>
      <c r="D50" s="79" t="s">
        <v>25</v>
      </c>
      <c r="E50" s="108">
        <v>0</v>
      </c>
      <c r="F50" s="40">
        <v>3</v>
      </c>
      <c r="G50" s="144">
        <f t="shared" si="0"/>
        <v>0</v>
      </c>
      <c r="H50" s="27"/>
      <c r="I50" s="12"/>
    </row>
    <row r="51" spans="1:9" ht="32.450000000000003" customHeight="1" x14ac:dyDescent="0.25">
      <c r="A51" s="85"/>
      <c r="B51" s="159" t="s">
        <v>53</v>
      </c>
      <c r="C51" s="160"/>
      <c r="D51" s="79" t="s">
        <v>19</v>
      </c>
      <c r="E51" s="108">
        <v>0</v>
      </c>
      <c r="F51" s="40">
        <v>12</v>
      </c>
      <c r="G51" s="144">
        <f t="shared" si="0"/>
        <v>0</v>
      </c>
      <c r="H51" s="13" t="s">
        <v>173</v>
      </c>
      <c r="I51" s="12"/>
    </row>
    <row r="52" spans="1:9" ht="32.450000000000003" customHeight="1" x14ac:dyDescent="0.25">
      <c r="A52" s="82"/>
      <c r="B52" s="170" t="s">
        <v>157</v>
      </c>
      <c r="C52" s="174"/>
      <c r="D52" s="76" t="s">
        <v>19</v>
      </c>
      <c r="E52" s="108">
        <v>0</v>
      </c>
      <c r="F52" s="41">
        <v>3</v>
      </c>
      <c r="G52" s="144">
        <f t="shared" si="0"/>
        <v>0</v>
      </c>
      <c r="H52" s="21" t="s">
        <v>158</v>
      </c>
      <c r="I52" s="12"/>
    </row>
    <row r="53" spans="1:9" ht="27.6" customHeight="1" x14ac:dyDescent="0.25">
      <c r="A53" s="85"/>
      <c r="B53" s="175" t="s">
        <v>161</v>
      </c>
      <c r="C53" s="160"/>
      <c r="D53" s="79" t="s">
        <v>19</v>
      </c>
      <c r="E53" s="108">
        <v>0</v>
      </c>
      <c r="F53" s="40">
        <v>12</v>
      </c>
      <c r="G53" s="144">
        <f t="shared" si="0"/>
        <v>0</v>
      </c>
      <c r="H53" s="13" t="s">
        <v>162</v>
      </c>
      <c r="I53" s="12"/>
    </row>
    <row r="54" spans="1:9" ht="27.6" customHeight="1" x14ac:dyDescent="0.25">
      <c r="A54" s="85"/>
      <c r="B54" s="159" t="s">
        <v>54</v>
      </c>
      <c r="C54" s="160"/>
      <c r="D54" s="79" t="s">
        <v>26</v>
      </c>
      <c r="E54" s="108">
        <v>0</v>
      </c>
      <c r="F54" s="40">
        <v>8</v>
      </c>
      <c r="G54" s="144">
        <f t="shared" si="0"/>
        <v>0</v>
      </c>
      <c r="H54" s="13"/>
      <c r="I54" s="12"/>
    </row>
    <row r="55" spans="1:9" ht="14.45" customHeight="1" x14ac:dyDescent="0.25">
      <c r="A55" s="86"/>
      <c r="B55" s="159" t="s">
        <v>55</v>
      </c>
      <c r="C55" s="160"/>
      <c r="D55" s="87" t="s">
        <v>27</v>
      </c>
      <c r="E55" s="108">
        <v>0</v>
      </c>
      <c r="F55" s="50">
        <v>1</v>
      </c>
      <c r="G55" s="144">
        <f t="shared" si="0"/>
        <v>0</v>
      </c>
      <c r="H55" s="28" t="s">
        <v>56</v>
      </c>
      <c r="I55" s="12"/>
    </row>
    <row r="56" spans="1:9" ht="36.6" customHeight="1" x14ac:dyDescent="0.25">
      <c r="A56" s="86"/>
      <c r="B56" s="175" t="s">
        <v>60</v>
      </c>
      <c r="C56" s="160"/>
      <c r="D56" s="87" t="s">
        <v>28</v>
      </c>
      <c r="E56" s="108">
        <v>0</v>
      </c>
      <c r="F56" s="51">
        <v>25.4925</v>
      </c>
      <c r="G56" s="144">
        <f t="shared" si="0"/>
        <v>0</v>
      </c>
      <c r="H56" s="28"/>
      <c r="I56" s="12"/>
    </row>
    <row r="57" spans="1:9" ht="16.899999999999999" customHeight="1" x14ac:dyDescent="0.25">
      <c r="A57" s="85"/>
      <c r="B57" s="170" t="s">
        <v>156</v>
      </c>
      <c r="C57" s="174"/>
      <c r="D57" s="79" t="s">
        <v>22</v>
      </c>
      <c r="E57" s="108">
        <v>0</v>
      </c>
      <c r="F57" s="47">
        <v>0.52500000000000002</v>
      </c>
      <c r="G57" s="144">
        <f t="shared" si="0"/>
        <v>0</v>
      </c>
      <c r="H57" s="13"/>
      <c r="I57" s="12"/>
    </row>
    <row r="58" spans="1:9" ht="20.45" customHeight="1" x14ac:dyDescent="0.25">
      <c r="A58" s="85"/>
      <c r="B58" s="159" t="s">
        <v>185</v>
      </c>
      <c r="C58" s="160"/>
      <c r="D58" s="79" t="s">
        <v>27</v>
      </c>
      <c r="E58" s="108">
        <v>0</v>
      </c>
      <c r="F58" s="52">
        <v>4.5</v>
      </c>
      <c r="G58" s="144">
        <f t="shared" si="0"/>
        <v>0</v>
      </c>
      <c r="H58" s="13" t="s">
        <v>186</v>
      </c>
      <c r="I58" s="137"/>
    </row>
    <row r="59" spans="1:9" ht="19.5" x14ac:dyDescent="0.25">
      <c r="A59" s="85"/>
      <c r="B59" s="159" t="s">
        <v>135</v>
      </c>
      <c r="C59" s="160"/>
      <c r="D59" s="79" t="s">
        <v>27</v>
      </c>
      <c r="E59" s="108">
        <v>0</v>
      </c>
      <c r="F59" s="52">
        <v>7.5</v>
      </c>
      <c r="G59" s="144">
        <f t="shared" si="0"/>
        <v>0</v>
      </c>
      <c r="H59" s="13" t="s">
        <v>187</v>
      </c>
      <c r="I59" s="12"/>
    </row>
    <row r="60" spans="1:9" x14ac:dyDescent="0.25">
      <c r="A60" s="85"/>
      <c r="B60" s="175" t="s">
        <v>146</v>
      </c>
      <c r="C60" s="160"/>
      <c r="D60" s="79" t="s">
        <v>19</v>
      </c>
      <c r="E60" s="108">
        <v>0</v>
      </c>
      <c r="F60" s="40">
        <v>4</v>
      </c>
      <c r="G60" s="144">
        <f t="shared" si="0"/>
        <v>0</v>
      </c>
      <c r="H60" s="13"/>
      <c r="I60" s="12"/>
    </row>
    <row r="61" spans="1:9" ht="28.15" customHeight="1" x14ac:dyDescent="0.25">
      <c r="A61" s="85"/>
      <c r="B61" s="175" t="s">
        <v>145</v>
      </c>
      <c r="C61" s="160"/>
      <c r="D61" s="79" t="s">
        <v>19</v>
      </c>
      <c r="E61" s="108">
        <v>0</v>
      </c>
      <c r="F61" s="40">
        <v>3</v>
      </c>
      <c r="G61" s="144">
        <f t="shared" si="0"/>
        <v>0</v>
      </c>
      <c r="H61" s="13"/>
      <c r="I61" s="12"/>
    </row>
    <row r="62" spans="1:9" ht="22.9" customHeight="1" x14ac:dyDescent="0.25">
      <c r="A62" s="85"/>
      <c r="B62" s="175" t="s">
        <v>147</v>
      </c>
      <c r="C62" s="160"/>
      <c r="D62" s="79" t="s">
        <v>19</v>
      </c>
      <c r="E62" s="108">
        <v>0</v>
      </c>
      <c r="F62" s="40">
        <v>3</v>
      </c>
      <c r="G62" s="144">
        <f t="shared" si="0"/>
        <v>0</v>
      </c>
      <c r="H62" s="13"/>
      <c r="I62" s="12"/>
    </row>
    <row r="63" spans="1:9" ht="27.6" customHeight="1" x14ac:dyDescent="0.25">
      <c r="A63" s="85"/>
      <c r="B63" s="175" t="s">
        <v>206</v>
      </c>
      <c r="C63" s="160"/>
      <c r="D63" s="79" t="s">
        <v>19</v>
      </c>
      <c r="E63" s="108">
        <v>0</v>
      </c>
      <c r="F63" s="40">
        <v>5</v>
      </c>
      <c r="G63" s="144">
        <f t="shared" si="0"/>
        <v>0</v>
      </c>
      <c r="H63" s="13"/>
      <c r="I63" s="12"/>
    </row>
    <row r="64" spans="1:9" ht="15.6" customHeight="1" x14ac:dyDescent="0.25">
      <c r="A64" s="82"/>
      <c r="B64" s="170" t="s">
        <v>164</v>
      </c>
      <c r="C64" s="171"/>
      <c r="D64" s="76" t="s">
        <v>19</v>
      </c>
      <c r="E64" s="108">
        <v>0</v>
      </c>
      <c r="F64" s="41">
        <v>2</v>
      </c>
      <c r="G64" s="144">
        <f t="shared" si="0"/>
        <v>0</v>
      </c>
      <c r="H64" s="21"/>
      <c r="I64" s="12"/>
    </row>
    <row r="65" spans="1:9" ht="29.45" customHeight="1" x14ac:dyDescent="0.25">
      <c r="A65" s="85"/>
      <c r="B65" s="168" t="s">
        <v>149</v>
      </c>
      <c r="C65" s="169"/>
      <c r="D65" s="79" t="s">
        <v>19</v>
      </c>
      <c r="E65" s="108">
        <v>0</v>
      </c>
      <c r="F65" s="40">
        <v>2</v>
      </c>
      <c r="G65" s="144">
        <f t="shared" si="0"/>
        <v>0</v>
      </c>
      <c r="H65" s="13" t="s">
        <v>177</v>
      </c>
      <c r="I65" s="12"/>
    </row>
    <row r="66" spans="1:9" ht="24" customHeight="1" x14ac:dyDescent="0.25">
      <c r="A66" s="82"/>
      <c r="B66" s="170" t="s">
        <v>176</v>
      </c>
      <c r="C66" s="171"/>
      <c r="D66" s="76" t="s">
        <v>150</v>
      </c>
      <c r="E66" s="108">
        <v>0</v>
      </c>
      <c r="F66" s="41">
        <v>12</v>
      </c>
      <c r="G66" s="144">
        <f t="shared" si="0"/>
        <v>0</v>
      </c>
      <c r="H66" s="21"/>
      <c r="I66" s="12"/>
    </row>
    <row r="67" spans="1:9" ht="33" customHeight="1" x14ac:dyDescent="0.25">
      <c r="A67" s="88"/>
      <c r="B67" s="154" t="s">
        <v>216</v>
      </c>
      <c r="C67" s="158"/>
      <c r="D67" s="73" t="s">
        <v>19</v>
      </c>
      <c r="E67" s="108">
        <v>0</v>
      </c>
      <c r="F67" s="42">
        <v>240</v>
      </c>
      <c r="G67" s="142">
        <f t="shared" si="0"/>
        <v>0</v>
      </c>
      <c r="H67" s="16" t="s">
        <v>215</v>
      </c>
      <c r="I67" s="189" t="s">
        <v>213</v>
      </c>
    </row>
    <row r="68" spans="1:9" ht="15.6" customHeight="1" x14ac:dyDescent="0.25">
      <c r="A68" s="88"/>
      <c r="B68" s="154" t="s">
        <v>223</v>
      </c>
      <c r="C68" s="158"/>
      <c r="D68" s="73" t="s">
        <v>26</v>
      </c>
      <c r="E68" s="108">
        <v>0</v>
      </c>
      <c r="F68" s="42">
        <v>27</v>
      </c>
      <c r="G68" s="142">
        <f t="shared" ref="G68:G128" si="1">E68*F68</f>
        <v>0</v>
      </c>
      <c r="H68" s="16"/>
      <c r="I68" s="189"/>
    </row>
    <row r="69" spans="1:9" ht="15.6" customHeight="1" x14ac:dyDescent="0.25">
      <c r="A69" s="88"/>
      <c r="B69" s="154" t="s">
        <v>224</v>
      </c>
      <c r="C69" s="158"/>
      <c r="D69" s="73" t="s">
        <v>22</v>
      </c>
      <c r="E69" s="108">
        <v>0</v>
      </c>
      <c r="F69" s="42">
        <v>1</v>
      </c>
      <c r="G69" s="142">
        <f t="shared" si="1"/>
        <v>0</v>
      </c>
      <c r="H69" s="16"/>
      <c r="I69" s="189"/>
    </row>
    <row r="70" spans="1:9" ht="18" customHeight="1" x14ac:dyDescent="0.25">
      <c r="A70" s="89"/>
      <c r="B70" s="154" t="s">
        <v>227</v>
      </c>
      <c r="C70" s="158"/>
      <c r="D70" s="73" t="s">
        <v>22</v>
      </c>
      <c r="E70" s="108">
        <v>0</v>
      </c>
      <c r="F70" s="53">
        <v>6</v>
      </c>
      <c r="G70" s="142">
        <f t="shared" si="1"/>
        <v>0</v>
      </c>
      <c r="H70" s="16" t="s">
        <v>228</v>
      </c>
      <c r="I70" s="190"/>
    </row>
    <row r="71" spans="1:9" ht="20.45" customHeight="1" x14ac:dyDescent="0.25">
      <c r="A71" s="89"/>
      <c r="B71" s="154" t="s">
        <v>221</v>
      </c>
      <c r="C71" s="158"/>
      <c r="D71" s="73" t="s">
        <v>22</v>
      </c>
      <c r="E71" s="108">
        <v>0</v>
      </c>
      <c r="F71" s="53">
        <v>3</v>
      </c>
      <c r="G71" s="142">
        <f t="shared" si="1"/>
        <v>0</v>
      </c>
      <c r="H71" s="16" t="s">
        <v>217</v>
      </c>
      <c r="I71" s="190"/>
    </row>
    <row r="72" spans="1:9" ht="21.6" customHeight="1" x14ac:dyDescent="0.25">
      <c r="A72" s="88"/>
      <c r="B72" s="154" t="s">
        <v>218</v>
      </c>
      <c r="C72" s="177"/>
      <c r="D72" s="73" t="s">
        <v>27</v>
      </c>
      <c r="E72" s="108">
        <v>0</v>
      </c>
      <c r="F72" s="42">
        <v>300</v>
      </c>
      <c r="G72" s="142">
        <f t="shared" si="1"/>
        <v>0</v>
      </c>
      <c r="H72" s="16" t="s">
        <v>219</v>
      </c>
      <c r="I72" s="190"/>
    </row>
    <row r="73" spans="1:9" ht="32.450000000000003" customHeight="1" x14ac:dyDescent="0.25">
      <c r="A73" s="88"/>
      <c r="B73" s="154" t="s">
        <v>214</v>
      </c>
      <c r="C73" s="158"/>
      <c r="D73" s="73" t="s">
        <v>19</v>
      </c>
      <c r="E73" s="108">
        <v>0</v>
      </c>
      <c r="F73" s="42">
        <v>32</v>
      </c>
      <c r="G73" s="142">
        <f t="shared" si="1"/>
        <v>0</v>
      </c>
      <c r="H73" s="16" t="s">
        <v>215</v>
      </c>
      <c r="I73" s="185" t="s">
        <v>220</v>
      </c>
    </row>
    <row r="74" spans="1:9" ht="16.149999999999999" customHeight="1" x14ac:dyDescent="0.25">
      <c r="A74" s="88"/>
      <c r="B74" s="154" t="s">
        <v>184</v>
      </c>
      <c r="C74" s="158"/>
      <c r="D74" s="73" t="s">
        <v>22</v>
      </c>
      <c r="E74" s="108">
        <v>0</v>
      </c>
      <c r="F74" s="42">
        <v>10</v>
      </c>
      <c r="G74" s="142">
        <f t="shared" si="1"/>
        <v>0</v>
      </c>
      <c r="H74" s="16"/>
      <c r="I74" s="186"/>
    </row>
    <row r="75" spans="1:9" ht="16.149999999999999" customHeight="1" x14ac:dyDescent="0.25">
      <c r="A75" s="89"/>
      <c r="B75" s="154" t="s">
        <v>222</v>
      </c>
      <c r="C75" s="158"/>
      <c r="D75" s="73" t="s">
        <v>22</v>
      </c>
      <c r="E75" s="108">
        <v>0</v>
      </c>
      <c r="F75" s="53">
        <v>0.70000000000000007</v>
      </c>
      <c r="G75" s="142">
        <f t="shared" si="1"/>
        <v>0</v>
      </c>
      <c r="H75" s="29" t="s">
        <v>148</v>
      </c>
      <c r="I75" s="186"/>
    </row>
    <row r="76" spans="1:9" ht="37.15" customHeight="1" x14ac:dyDescent="0.25">
      <c r="A76" s="85"/>
      <c r="B76" s="176" t="s">
        <v>144</v>
      </c>
      <c r="C76" s="160"/>
      <c r="D76" s="79" t="s">
        <v>19</v>
      </c>
      <c r="E76" s="108">
        <v>0</v>
      </c>
      <c r="F76" s="40">
        <v>7</v>
      </c>
      <c r="G76" s="144">
        <f t="shared" si="1"/>
        <v>0</v>
      </c>
      <c r="H76" s="13"/>
      <c r="I76" s="12"/>
    </row>
    <row r="77" spans="1:9" ht="24.6" customHeight="1" x14ac:dyDescent="0.25">
      <c r="A77" s="85"/>
      <c r="B77" s="175" t="s">
        <v>188</v>
      </c>
      <c r="C77" s="160"/>
      <c r="D77" s="79" t="s">
        <v>19</v>
      </c>
      <c r="E77" s="108">
        <v>0</v>
      </c>
      <c r="F77" s="40">
        <v>3</v>
      </c>
      <c r="G77" s="144">
        <f t="shared" si="1"/>
        <v>0</v>
      </c>
      <c r="H77" s="13"/>
      <c r="I77" s="12"/>
    </row>
    <row r="78" spans="1:9" ht="24" customHeight="1" x14ac:dyDescent="0.25">
      <c r="A78" s="85"/>
      <c r="B78" s="175" t="s">
        <v>143</v>
      </c>
      <c r="C78" s="160"/>
      <c r="D78" s="79" t="s">
        <v>19</v>
      </c>
      <c r="E78" s="108">
        <v>0</v>
      </c>
      <c r="F78" s="40">
        <v>1</v>
      </c>
      <c r="G78" s="144">
        <f t="shared" si="1"/>
        <v>0</v>
      </c>
      <c r="H78" s="13"/>
      <c r="I78" s="12"/>
    </row>
    <row r="79" spans="1:9" ht="15.6" customHeight="1" x14ac:dyDescent="0.25">
      <c r="A79" s="85"/>
      <c r="B79" s="175" t="s">
        <v>170</v>
      </c>
      <c r="C79" s="160"/>
      <c r="D79" s="79" t="s">
        <v>19</v>
      </c>
      <c r="E79" s="108">
        <v>0</v>
      </c>
      <c r="F79" s="40">
        <v>1</v>
      </c>
      <c r="G79" s="144">
        <f t="shared" si="1"/>
        <v>0</v>
      </c>
      <c r="H79" s="13"/>
      <c r="I79" s="12"/>
    </row>
    <row r="80" spans="1:9" ht="28.15" customHeight="1" x14ac:dyDescent="0.25">
      <c r="A80" s="85"/>
      <c r="B80" s="170" t="s">
        <v>165</v>
      </c>
      <c r="C80" s="174"/>
      <c r="D80" s="79" t="s">
        <v>19</v>
      </c>
      <c r="E80" s="108">
        <v>0</v>
      </c>
      <c r="F80" s="45">
        <v>2</v>
      </c>
      <c r="G80" s="144">
        <f t="shared" si="1"/>
        <v>0</v>
      </c>
      <c r="H80" s="13"/>
      <c r="I80" s="12"/>
    </row>
    <row r="81" spans="1:9" ht="19.899999999999999" customHeight="1" x14ac:dyDescent="0.25">
      <c r="A81" s="82"/>
      <c r="B81" s="170" t="s">
        <v>163</v>
      </c>
      <c r="C81" s="174"/>
      <c r="D81" s="90" t="s">
        <v>19</v>
      </c>
      <c r="E81" s="108">
        <v>0</v>
      </c>
      <c r="F81" s="48">
        <v>2.5</v>
      </c>
      <c r="G81" s="144">
        <f t="shared" si="1"/>
        <v>0</v>
      </c>
      <c r="H81" s="21" t="s">
        <v>174</v>
      </c>
      <c r="I81" s="12"/>
    </row>
    <row r="82" spans="1:9" ht="13.9" customHeight="1" x14ac:dyDescent="0.25">
      <c r="A82" s="80"/>
      <c r="B82" s="172" t="s">
        <v>40</v>
      </c>
      <c r="C82" s="173"/>
      <c r="D82" s="81"/>
      <c r="E82" s="140"/>
      <c r="F82" s="30"/>
      <c r="G82" s="140"/>
      <c r="H82" s="30"/>
      <c r="I82" s="12"/>
    </row>
    <row r="83" spans="1:9" ht="14.45" customHeight="1" x14ac:dyDescent="0.25">
      <c r="A83" s="91"/>
      <c r="B83" s="167" t="s">
        <v>29</v>
      </c>
      <c r="C83" s="164"/>
      <c r="D83" s="92"/>
      <c r="E83" s="54"/>
      <c r="F83" s="54"/>
      <c r="G83" s="54"/>
      <c r="H83" s="31"/>
      <c r="I83" s="12"/>
    </row>
    <row r="84" spans="1:9" ht="13.15" customHeight="1" x14ac:dyDescent="0.25">
      <c r="A84" s="93">
        <v>1</v>
      </c>
      <c r="B84" s="94" t="s">
        <v>75</v>
      </c>
      <c r="C84" s="94" t="s">
        <v>76</v>
      </c>
      <c r="D84" s="79" t="s">
        <v>19</v>
      </c>
      <c r="E84" s="108">
        <v>0</v>
      </c>
      <c r="F84" s="55">
        <v>3</v>
      </c>
      <c r="G84" s="144">
        <f t="shared" si="1"/>
        <v>0</v>
      </c>
      <c r="H84" s="32" t="s">
        <v>236</v>
      </c>
      <c r="I84" s="12"/>
    </row>
    <row r="85" spans="1:9" ht="13.9" customHeight="1" x14ac:dyDescent="0.25">
      <c r="A85" s="95"/>
      <c r="B85" s="96" t="s">
        <v>30</v>
      </c>
      <c r="C85" s="97"/>
      <c r="D85" s="98"/>
      <c r="E85" s="98"/>
      <c r="F85" s="56"/>
      <c r="G85" s="56"/>
      <c r="H85" s="33"/>
      <c r="I85" s="12"/>
    </row>
    <row r="86" spans="1:9" ht="13.9" customHeight="1" x14ac:dyDescent="0.25">
      <c r="A86" s="99">
        <v>2</v>
      </c>
      <c r="B86" s="94" t="s">
        <v>69</v>
      </c>
      <c r="C86" s="94" t="s">
        <v>68</v>
      </c>
      <c r="D86" s="79" t="s">
        <v>19</v>
      </c>
      <c r="E86" s="108">
        <v>0</v>
      </c>
      <c r="F86" s="57">
        <v>2</v>
      </c>
      <c r="G86" s="144">
        <f t="shared" si="1"/>
        <v>0</v>
      </c>
      <c r="H86" s="34" t="s">
        <v>74</v>
      </c>
      <c r="I86" s="12"/>
    </row>
    <row r="87" spans="1:9" ht="13.9" customHeight="1" x14ac:dyDescent="0.25">
      <c r="A87" s="100">
        <v>41</v>
      </c>
      <c r="B87" s="94" t="s">
        <v>67</v>
      </c>
      <c r="C87" s="94" t="s">
        <v>68</v>
      </c>
      <c r="D87" s="12"/>
      <c r="E87" s="108">
        <v>0</v>
      </c>
      <c r="F87" s="58">
        <v>3</v>
      </c>
      <c r="G87" s="144">
        <f t="shared" si="1"/>
        <v>0</v>
      </c>
      <c r="H87" s="34" t="s">
        <v>74</v>
      </c>
      <c r="I87" s="12"/>
    </row>
    <row r="88" spans="1:9" ht="13.9" customHeight="1" x14ac:dyDescent="0.25">
      <c r="A88" s="91"/>
      <c r="B88" s="101" t="s">
        <v>31</v>
      </c>
      <c r="C88" s="102"/>
      <c r="D88" s="92"/>
      <c r="E88" s="92"/>
      <c r="F88" s="54"/>
      <c r="G88" s="54"/>
      <c r="H88" s="35"/>
      <c r="I88" s="12"/>
    </row>
    <row r="89" spans="1:9" s="109" customFormat="1" ht="13.9" customHeight="1" x14ac:dyDescent="0.25">
      <c r="A89" s="93">
        <v>3</v>
      </c>
      <c r="B89" s="94" t="s">
        <v>77</v>
      </c>
      <c r="C89" s="94" t="s">
        <v>78</v>
      </c>
      <c r="D89" s="79" t="s">
        <v>19</v>
      </c>
      <c r="E89" s="108">
        <v>0</v>
      </c>
      <c r="F89" s="44">
        <v>1</v>
      </c>
      <c r="G89" s="144">
        <f t="shared" si="1"/>
        <v>0</v>
      </c>
      <c r="H89" s="32" t="s">
        <v>237</v>
      </c>
      <c r="I89" s="137"/>
    </row>
    <row r="90" spans="1:9" ht="13.9" customHeight="1" x14ac:dyDescent="0.25">
      <c r="A90" s="91"/>
      <c r="B90" s="101" t="s">
        <v>50</v>
      </c>
      <c r="C90" s="102"/>
      <c r="D90" s="92"/>
      <c r="E90" s="92"/>
      <c r="F90" s="54"/>
      <c r="G90" s="54"/>
      <c r="H90" s="35"/>
      <c r="I90" s="12"/>
    </row>
    <row r="91" spans="1:9" s="109" customFormat="1" ht="24" x14ac:dyDescent="0.25">
      <c r="A91" s="100">
        <v>6</v>
      </c>
      <c r="B91" s="94" t="s">
        <v>79</v>
      </c>
      <c r="C91" s="94" t="s">
        <v>80</v>
      </c>
      <c r="D91" s="79" t="s">
        <v>19</v>
      </c>
      <c r="E91" s="108">
        <v>0</v>
      </c>
      <c r="F91" s="58">
        <v>1</v>
      </c>
      <c r="G91" s="144">
        <f t="shared" si="1"/>
        <v>0</v>
      </c>
      <c r="H91" s="32" t="s">
        <v>238</v>
      </c>
      <c r="I91" s="137"/>
    </row>
    <row r="92" spans="1:9" s="109" customFormat="1" ht="23.45" customHeight="1" x14ac:dyDescent="0.25">
      <c r="A92" s="100">
        <v>7</v>
      </c>
      <c r="B92" s="94" t="s">
        <v>79</v>
      </c>
      <c r="C92" s="94" t="s">
        <v>81</v>
      </c>
      <c r="D92" s="79" t="s">
        <v>19</v>
      </c>
      <c r="E92" s="108">
        <v>0</v>
      </c>
      <c r="F92" s="58">
        <v>1</v>
      </c>
      <c r="G92" s="144">
        <f t="shared" si="1"/>
        <v>0</v>
      </c>
      <c r="H92" s="32" t="s">
        <v>238</v>
      </c>
      <c r="I92" s="137"/>
    </row>
    <row r="93" spans="1:9" s="109" customFormat="1" ht="13.9" customHeight="1" x14ac:dyDescent="0.25">
      <c r="A93" s="100">
        <v>8</v>
      </c>
      <c r="B93" s="94" t="s">
        <v>82</v>
      </c>
      <c r="C93" s="94" t="s">
        <v>83</v>
      </c>
      <c r="D93" s="79" t="s">
        <v>19</v>
      </c>
      <c r="E93" s="108">
        <v>0</v>
      </c>
      <c r="F93" s="58">
        <v>185</v>
      </c>
      <c r="G93" s="144">
        <f t="shared" si="1"/>
        <v>0</v>
      </c>
      <c r="H93" s="32" t="s">
        <v>240</v>
      </c>
      <c r="I93" s="137"/>
    </row>
    <row r="94" spans="1:9" s="109" customFormat="1" ht="22.9" customHeight="1" x14ac:dyDescent="0.25">
      <c r="A94" s="100">
        <v>9</v>
      </c>
      <c r="B94" s="94" t="s">
        <v>84</v>
      </c>
      <c r="C94" s="94" t="s">
        <v>85</v>
      </c>
      <c r="D94" s="79" t="s">
        <v>19</v>
      </c>
      <c r="E94" s="108">
        <v>0</v>
      </c>
      <c r="F94" s="58">
        <v>6</v>
      </c>
      <c r="G94" s="144">
        <f t="shared" si="1"/>
        <v>0</v>
      </c>
      <c r="H94" s="32" t="s">
        <v>238</v>
      </c>
      <c r="I94" s="137"/>
    </row>
    <row r="95" spans="1:9" s="109" customFormat="1" ht="22.9" customHeight="1" x14ac:dyDescent="0.25">
      <c r="A95" s="100">
        <v>10</v>
      </c>
      <c r="B95" s="94" t="s">
        <v>65</v>
      </c>
      <c r="C95" s="94" t="s">
        <v>57</v>
      </c>
      <c r="D95" s="79" t="s">
        <v>19</v>
      </c>
      <c r="E95" s="108">
        <v>0</v>
      </c>
      <c r="F95" s="58">
        <v>31</v>
      </c>
      <c r="G95" s="144">
        <f t="shared" si="1"/>
        <v>0</v>
      </c>
      <c r="H95" s="32" t="s">
        <v>238</v>
      </c>
      <c r="I95" s="137"/>
    </row>
    <row r="96" spans="1:9" s="109" customFormat="1" ht="24" x14ac:dyDescent="0.25">
      <c r="A96" s="100">
        <v>11</v>
      </c>
      <c r="B96" s="94" t="s">
        <v>86</v>
      </c>
      <c r="C96" s="94" t="s">
        <v>87</v>
      </c>
      <c r="D96" s="79" t="s">
        <v>19</v>
      </c>
      <c r="E96" s="108">
        <v>0</v>
      </c>
      <c r="F96" s="58">
        <v>28</v>
      </c>
      <c r="G96" s="144">
        <f t="shared" si="1"/>
        <v>0</v>
      </c>
      <c r="H96" s="32" t="s">
        <v>238</v>
      </c>
      <c r="I96" s="137"/>
    </row>
    <row r="97" spans="1:9" s="109" customFormat="1" ht="24" x14ac:dyDescent="0.25">
      <c r="A97" s="100">
        <v>12</v>
      </c>
      <c r="B97" s="94" t="s">
        <v>88</v>
      </c>
      <c r="C97" s="94" t="s">
        <v>89</v>
      </c>
      <c r="D97" s="79" t="s">
        <v>19</v>
      </c>
      <c r="E97" s="108">
        <v>0</v>
      </c>
      <c r="F97" s="58">
        <v>3</v>
      </c>
      <c r="G97" s="144">
        <f t="shared" si="1"/>
        <v>0</v>
      </c>
      <c r="H97" s="32" t="s">
        <v>241</v>
      </c>
      <c r="I97" s="137"/>
    </row>
    <row r="98" spans="1:9" s="109" customFormat="1" ht="13.9" customHeight="1" x14ac:dyDescent="0.25">
      <c r="A98" s="100">
        <f>SUM(A97,1)</f>
        <v>13</v>
      </c>
      <c r="B98" s="94" t="s">
        <v>178</v>
      </c>
      <c r="C98" s="94" t="s">
        <v>179</v>
      </c>
      <c r="D98" s="79" t="s">
        <v>19</v>
      </c>
      <c r="E98" s="108">
        <v>0</v>
      </c>
      <c r="F98" s="58">
        <v>7</v>
      </c>
      <c r="G98" s="144">
        <f t="shared" si="1"/>
        <v>0</v>
      </c>
      <c r="H98" s="32" t="s">
        <v>238</v>
      </c>
      <c r="I98" s="137"/>
    </row>
    <row r="99" spans="1:9" s="109" customFormat="1" ht="13.9" customHeight="1" x14ac:dyDescent="0.25">
      <c r="A99" s="100">
        <f t="shared" ref="A99:A109" si="2">SUM(A98,1)</f>
        <v>14</v>
      </c>
      <c r="B99" s="94" t="s">
        <v>90</v>
      </c>
      <c r="C99" s="94" t="s">
        <v>91</v>
      </c>
      <c r="D99" s="79" t="s">
        <v>19</v>
      </c>
      <c r="E99" s="108">
        <v>0</v>
      </c>
      <c r="F99" s="58">
        <v>19</v>
      </c>
      <c r="G99" s="144">
        <f t="shared" si="1"/>
        <v>0</v>
      </c>
      <c r="H99" s="32" t="s">
        <v>238</v>
      </c>
      <c r="I99" s="137"/>
    </row>
    <row r="100" spans="1:9" s="109" customFormat="1" ht="13.9" customHeight="1" x14ac:dyDescent="0.25">
      <c r="A100" s="100">
        <f t="shared" si="2"/>
        <v>15</v>
      </c>
      <c r="B100" s="94" t="s">
        <v>32</v>
      </c>
      <c r="C100" s="94" t="s">
        <v>33</v>
      </c>
      <c r="D100" s="79" t="s">
        <v>19</v>
      </c>
      <c r="E100" s="108">
        <v>0</v>
      </c>
      <c r="F100" s="58">
        <v>3</v>
      </c>
      <c r="G100" s="144">
        <f t="shared" si="1"/>
        <v>0</v>
      </c>
      <c r="H100" s="32" t="s">
        <v>238</v>
      </c>
      <c r="I100" s="137"/>
    </row>
    <row r="101" spans="1:9" s="109" customFormat="1" ht="13.9" customHeight="1" x14ac:dyDescent="0.25">
      <c r="A101" s="100">
        <f t="shared" si="2"/>
        <v>16</v>
      </c>
      <c r="B101" s="94" t="s">
        <v>41</v>
      </c>
      <c r="C101" s="94" t="s">
        <v>42</v>
      </c>
      <c r="D101" s="79" t="s">
        <v>19</v>
      </c>
      <c r="E101" s="108">
        <v>0</v>
      </c>
      <c r="F101" s="58">
        <v>13</v>
      </c>
      <c r="G101" s="144">
        <f t="shared" si="1"/>
        <v>0</v>
      </c>
      <c r="H101" s="32" t="s">
        <v>239</v>
      </c>
      <c r="I101" s="137"/>
    </row>
    <row r="102" spans="1:9" s="109" customFormat="1" ht="23.45" customHeight="1" x14ac:dyDescent="0.25">
      <c r="A102" s="100">
        <f t="shared" si="2"/>
        <v>17</v>
      </c>
      <c r="B102" s="94" t="s">
        <v>92</v>
      </c>
      <c r="C102" s="94" t="s">
        <v>107</v>
      </c>
      <c r="D102" s="79" t="s">
        <v>19</v>
      </c>
      <c r="E102" s="108">
        <v>0</v>
      </c>
      <c r="F102" s="58">
        <v>3</v>
      </c>
      <c r="G102" s="144">
        <f t="shared" si="1"/>
        <v>0</v>
      </c>
      <c r="H102" s="32" t="s">
        <v>238</v>
      </c>
      <c r="I102" s="137"/>
    </row>
    <row r="103" spans="1:9" s="109" customFormat="1" ht="13.9" customHeight="1" x14ac:dyDescent="0.25">
      <c r="A103" s="100">
        <f t="shared" si="2"/>
        <v>18</v>
      </c>
      <c r="B103" s="94" t="s">
        <v>93</v>
      </c>
      <c r="C103" s="94" t="s">
        <v>94</v>
      </c>
      <c r="D103" s="79" t="s">
        <v>19</v>
      </c>
      <c r="E103" s="108">
        <v>0</v>
      </c>
      <c r="F103" s="58">
        <v>11</v>
      </c>
      <c r="G103" s="144">
        <f t="shared" si="1"/>
        <v>0</v>
      </c>
      <c r="H103" s="32" t="s">
        <v>238</v>
      </c>
      <c r="I103" s="137"/>
    </row>
    <row r="104" spans="1:9" s="109" customFormat="1" ht="13.9" customHeight="1" x14ac:dyDescent="0.25">
      <c r="A104" s="100">
        <f t="shared" si="2"/>
        <v>19</v>
      </c>
      <c r="B104" s="94" t="s">
        <v>95</v>
      </c>
      <c r="C104" s="94" t="s">
        <v>96</v>
      </c>
      <c r="D104" s="79" t="s">
        <v>19</v>
      </c>
      <c r="E104" s="108">
        <v>0</v>
      </c>
      <c r="F104" s="58">
        <v>6</v>
      </c>
      <c r="G104" s="144">
        <f t="shared" si="1"/>
        <v>0</v>
      </c>
      <c r="H104" s="32" t="s">
        <v>238</v>
      </c>
      <c r="I104" s="137"/>
    </row>
    <row r="105" spans="1:9" s="109" customFormat="1" ht="13.9" customHeight="1" x14ac:dyDescent="0.25">
      <c r="A105" s="100">
        <f t="shared" si="2"/>
        <v>20</v>
      </c>
      <c r="B105" s="94" t="s">
        <v>97</v>
      </c>
      <c r="C105" s="94" t="s">
        <v>98</v>
      </c>
      <c r="D105" s="79" t="s">
        <v>19</v>
      </c>
      <c r="E105" s="108">
        <v>0</v>
      </c>
      <c r="F105" s="58">
        <v>16</v>
      </c>
      <c r="G105" s="144">
        <f t="shared" si="1"/>
        <v>0</v>
      </c>
      <c r="H105" s="32" t="s">
        <v>238</v>
      </c>
      <c r="I105" s="137"/>
    </row>
    <row r="106" spans="1:9" s="109" customFormat="1" ht="13.9" customHeight="1" x14ac:dyDescent="0.25">
      <c r="A106" s="100">
        <f t="shared" si="2"/>
        <v>21</v>
      </c>
      <c r="B106" s="94" t="s">
        <v>99</v>
      </c>
      <c r="C106" s="94" t="s">
        <v>100</v>
      </c>
      <c r="D106" s="79" t="s">
        <v>19</v>
      </c>
      <c r="E106" s="108">
        <v>0</v>
      </c>
      <c r="F106" s="58">
        <v>32</v>
      </c>
      <c r="G106" s="144">
        <f t="shared" si="1"/>
        <v>0</v>
      </c>
      <c r="H106" s="32" t="s">
        <v>238</v>
      </c>
      <c r="I106" s="137"/>
    </row>
    <row r="107" spans="1:9" s="109" customFormat="1" ht="13.9" customHeight="1" x14ac:dyDescent="0.25">
      <c r="A107" s="100">
        <f t="shared" si="2"/>
        <v>22</v>
      </c>
      <c r="B107" s="94" t="s">
        <v>101</v>
      </c>
      <c r="C107" s="94" t="s">
        <v>102</v>
      </c>
      <c r="D107" s="79" t="s">
        <v>19</v>
      </c>
      <c r="E107" s="108">
        <v>0</v>
      </c>
      <c r="F107" s="58">
        <v>3</v>
      </c>
      <c r="G107" s="144">
        <f t="shared" si="1"/>
        <v>0</v>
      </c>
      <c r="H107" s="32" t="s">
        <v>238</v>
      </c>
      <c r="I107" s="137"/>
    </row>
    <row r="108" spans="1:9" s="109" customFormat="1" ht="13.9" customHeight="1" x14ac:dyDescent="0.25">
      <c r="A108" s="100">
        <f t="shared" si="2"/>
        <v>23</v>
      </c>
      <c r="B108" s="94" t="s">
        <v>103</v>
      </c>
      <c r="C108" s="94" t="s">
        <v>104</v>
      </c>
      <c r="D108" s="79" t="s">
        <v>19</v>
      </c>
      <c r="E108" s="108">
        <v>0</v>
      </c>
      <c r="F108" s="58">
        <v>2</v>
      </c>
      <c r="G108" s="144">
        <f t="shared" si="1"/>
        <v>0</v>
      </c>
      <c r="H108" s="32" t="s">
        <v>238</v>
      </c>
      <c r="I108" s="137"/>
    </row>
    <row r="109" spans="1:9" s="109" customFormat="1" ht="13.9" customHeight="1" x14ac:dyDescent="0.25">
      <c r="A109" s="100">
        <f t="shared" si="2"/>
        <v>24</v>
      </c>
      <c r="B109" s="94" t="s">
        <v>105</v>
      </c>
      <c r="C109" s="94" t="s">
        <v>106</v>
      </c>
      <c r="D109" s="79" t="s">
        <v>19</v>
      </c>
      <c r="E109" s="108">
        <v>0</v>
      </c>
      <c r="F109" s="58">
        <v>3</v>
      </c>
      <c r="G109" s="144">
        <f t="shared" si="1"/>
        <v>0</v>
      </c>
      <c r="H109" s="32" t="s">
        <v>238</v>
      </c>
      <c r="I109" s="137"/>
    </row>
    <row r="110" spans="1:9" s="109" customFormat="1" ht="23.45" customHeight="1" x14ac:dyDescent="0.25">
      <c r="A110" s="100">
        <v>42</v>
      </c>
      <c r="B110" s="94" t="s">
        <v>180</v>
      </c>
      <c r="C110" s="94" t="s">
        <v>181</v>
      </c>
      <c r="D110" s="79" t="s">
        <v>19</v>
      </c>
      <c r="E110" s="108">
        <v>0</v>
      </c>
      <c r="F110" s="58">
        <v>3</v>
      </c>
      <c r="G110" s="144">
        <f t="shared" si="1"/>
        <v>0</v>
      </c>
      <c r="H110" s="32" t="s">
        <v>182</v>
      </c>
      <c r="I110" s="137"/>
    </row>
    <row r="111" spans="1:9" ht="12.6" customHeight="1" x14ac:dyDescent="0.25">
      <c r="A111" s="91"/>
      <c r="B111" s="101" t="s">
        <v>199</v>
      </c>
      <c r="C111" s="102"/>
      <c r="D111" s="92"/>
      <c r="E111" s="92"/>
      <c r="F111" s="54"/>
      <c r="G111" s="54"/>
      <c r="H111" s="35"/>
      <c r="I111" s="12"/>
    </row>
    <row r="112" spans="1:9" ht="21.6" customHeight="1" x14ac:dyDescent="0.25">
      <c r="A112" s="103">
        <v>26</v>
      </c>
      <c r="B112" s="94" t="s">
        <v>108</v>
      </c>
      <c r="C112" s="94" t="s">
        <v>109</v>
      </c>
      <c r="D112" s="79" t="s">
        <v>19</v>
      </c>
      <c r="E112" s="108">
        <v>0</v>
      </c>
      <c r="F112" s="59">
        <v>38</v>
      </c>
      <c r="G112" s="144">
        <f t="shared" si="1"/>
        <v>0</v>
      </c>
      <c r="H112" s="34" t="s">
        <v>43</v>
      </c>
      <c r="I112" s="12"/>
    </row>
    <row r="113" spans="1:9" ht="21.6" customHeight="1" x14ac:dyDescent="0.25">
      <c r="A113" s="103">
        <v>27</v>
      </c>
      <c r="B113" s="94" t="s">
        <v>110</v>
      </c>
      <c r="C113" s="94" t="s">
        <v>111</v>
      </c>
      <c r="D113" s="79" t="s">
        <v>19</v>
      </c>
      <c r="E113" s="108">
        <v>0</v>
      </c>
      <c r="F113" s="59">
        <v>11</v>
      </c>
      <c r="G113" s="144">
        <f t="shared" si="1"/>
        <v>0</v>
      </c>
      <c r="H113" s="34" t="s">
        <v>43</v>
      </c>
      <c r="I113" s="12"/>
    </row>
    <row r="114" spans="1:9" ht="12.6" customHeight="1" x14ac:dyDescent="0.25">
      <c r="A114" s="103">
        <v>28</v>
      </c>
      <c r="B114" s="94" t="s">
        <v>112</v>
      </c>
      <c r="C114" s="94" t="s">
        <v>113</v>
      </c>
      <c r="D114" s="79" t="s">
        <v>19</v>
      </c>
      <c r="E114" s="108">
        <v>0</v>
      </c>
      <c r="F114" s="59">
        <v>11</v>
      </c>
      <c r="G114" s="144">
        <f t="shared" si="1"/>
        <v>0</v>
      </c>
      <c r="H114" s="34" t="s">
        <v>43</v>
      </c>
      <c r="I114" s="12"/>
    </row>
    <row r="115" spans="1:9" ht="12.6" customHeight="1" x14ac:dyDescent="0.25">
      <c r="A115" s="103">
        <v>29</v>
      </c>
      <c r="B115" s="94" t="s">
        <v>51</v>
      </c>
      <c r="C115" s="94" t="s">
        <v>52</v>
      </c>
      <c r="D115" s="79" t="s">
        <v>19</v>
      </c>
      <c r="E115" s="108">
        <v>0</v>
      </c>
      <c r="F115" s="59">
        <v>24</v>
      </c>
      <c r="G115" s="144">
        <f t="shared" si="1"/>
        <v>0</v>
      </c>
      <c r="H115" s="34" t="s">
        <v>43</v>
      </c>
      <c r="I115" s="12"/>
    </row>
    <row r="116" spans="1:9" ht="12.6" customHeight="1" x14ac:dyDescent="0.25">
      <c r="A116" s="103">
        <v>30</v>
      </c>
      <c r="B116" s="94" t="s">
        <v>114</v>
      </c>
      <c r="C116" s="94" t="s">
        <v>183</v>
      </c>
      <c r="D116" s="84" t="s">
        <v>19</v>
      </c>
      <c r="E116" s="108">
        <v>0</v>
      </c>
      <c r="F116" s="59">
        <v>45</v>
      </c>
      <c r="G116" s="144">
        <f t="shared" si="1"/>
        <v>0</v>
      </c>
      <c r="H116" s="36" t="s">
        <v>43</v>
      </c>
      <c r="I116" s="12"/>
    </row>
    <row r="117" spans="1:9" ht="21.6" customHeight="1" x14ac:dyDescent="0.25">
      <c r="A117" s="103">
        <v>31</v>
      </c>
      <c r="B117" s="94" t="s">
        <v>115</v>
      </c>
      <c r="C117" s="94" t="s">
        <v>116</v>
      </c>
      <c r="D117" s="79" t="s">
        <v>19</v>
      </c>
      <c r="E117" s="108">
        <v>0</v>
      </c>
      <c r="F117" s="59">
        <v>4</v>
      </c>
      <c r="G117" s="144">
        <f t="shared" si="1"/>
        <v>0</v>
      </c>
      <c r="H117" s="34" t="s">
        <v>43</v>
      </c>
      <c r="I117" s="12"/>
    </row>
    <row r="118" spans="1:9" ht="25.15" customHeight="1" x14ac:dyDescent="0.25">
      <c r="A118" s="103">
        <v>32</v>
      </c>
      <c r="B118" s="94" t="s">
        <v>117</v>
      </c>
      <c r="C118" s="94" t="s">
        <v>118</v>
      </c>
      <c r="D118" s="79" t="s">
        <v>19</v>
      </c>
      <c r="E118" s="108">
        <v>0</v>
      </c>
      <c r="F118" s="59">
        <v>13</v>
      </c>
      <c r="G118" s="144">
        <f t="shared" si="1"/>
        <v>0</v>
      </c>
      <c r="H118" s="34" t="s">
        <v>43</v>
      </c>
      <c r="I118" s="12"/>
    </row>
    <row r="119" spans="1:9" ht="23.45" customHeight="1" x14ac:dyDescent="0.25">
      <c r="A119" s="103">
        <v>34</v>
      </c>
      <c r="B119" s="94" t="s">
        <v>119</v>
      </c>
      <c r="C119" s="94" t="s">
        <v>120</v>
      </c>
      <c r="D119" s="79" t="s">
        <v>19</v>
      </c>
      <c r="E119" s="108">
        <v>0</v>
      </c>
      <c r="F119" s="59">
        <v>27</v>
      </c>
      <c r="G119" s="144">
        <f t="shared" si="1"/>
        <v>0</v>
      </c>
      <c r="H119" s="34" t="s">
        <v>43</v>
      </c>
      <c r="I119" s="12"/>
    </row>
    <row r="120" spans="1:9" ht="13.9" customHeight="1" x14ac:dyDescent="0.25">
      <c r="A120" s="103">
        <v>35</v>
      </c>
      <c r="B120" s="94" t="s">
        <v>121</v>
      </c>
      <c r="C120" s="94" t="s">
        <v>122</v>
      </c>
      <c r="D120" s="79" t="s">
        <v>19</v>
      </c>
      <c r="E120" s="108">
        <v>0</v>
      </c>
      <c r="F120" s="59">
        <v>11</v>
      </c>
      <c r="G120" s="144">
        <f t="shared" si="1"/>
        <v>0</v>
      </c>
      <c r="H120" s="34" t="s">
        <v>43</v>
      </c>
      <c r="I120" s="12"/>
    </row>
    <row r="121" spans="1:9" ht="13.9" customHeight="1" x14ac:dyDescent="0.25">
      <c r="A121" s="103">
        <v>36</v>
      </c>
      <c r="B121" s="94" t="s">
        <v>123</v>
      </c>
      <c r="C121" s="94" t="s">
        <v>124</v>
      </c>
      <c r="D121" s="79" t="s">
        <v>19</v>
      </c>
      <c r="E121" s="108">
        <v>0</v>
      </c>
      <c r="F121" s="59">
        <v>7</v>
      </c>
      <c r="G121" s="144">
        <f t="shared" si="1"/>
        <v>0</v>
      </c>
      <c r="H121" s="34" t="s">
        <v>43</v>
      </c>
      <c r="I121" s="12"/>
    </row>
    <row r="122" spans="1:9" ht="13.9" customHeight="1" x14ac:dyDescent="0.25">
      <c r="A122" s="103">
        <v>37</v>
      </c>
      <c r="B122" s="94" t="s">
        <v>125</v>
      </c>
      <c r="C122" s="94" t="s">
        <v>126</v>
      </c>
      <c r="D122" s="79" t="s">
        <v>19</v>
      </c>
      <c r="E122" s="108">
        <v>0</v>
      </c>
      <c r="F122" s="59">
        <v>18</v>
      </c>
      <c r="G122" s="144">
        <f t="shared" si="1"/>
        <v>0</v>
      </c>
      <c r="H122" s="34" t="s">
        <v>43</v>
      </c>
      <c r="I122" s="12"/>
    </row>
    <row r="123" spans="1:9" ht="22.15" customHeight="1" x14ac:dyDescent="0.25">
      <c r="A123" s="103">
        <v>38</v>
      </c>
      <c r="B123" s="94" t="s">
        <v>70</v>
      </c>
      <c r="C123" s="94" t="s">
        <v>71</v>
      </c>
      <c r="D123" s="79" t="s">
        <v>19</v>
      </c>
      <c r="E123" s="108">
        <v>0</v>
      </c>
      <c r="F123" s="59">
        <v>31</v>
      </c>
      <c r="G123" s="144">
        <f t="shared" si="1"/>
        <v>0</v>
      </c>
      <c r="H123" s="34" t="s">
        <v>43</v>
      </c>
      <c r="I123" s="12"/>
    </row>
    <row r="124" spans="1:9" ht="13.9" customHeight="1" x14ac:dyDescent="0.25">
      <c r="A124" s="103">
        <v>39</v>
      </c>
      <c r="B124" s="94" t="s">
        <v>127</v>
      </c>
      <c r="C124" s="94" t="s">
        <v>128</v>
      </c>
      <c r="D124" s="79" t="s">
        <v>19</v>
      </c>
      <c r="E124" s="108">
        <v>0</v>
      </c>
      <c r="F124" s="59">
        <v>6</v>
      </c>
      <c r="G124" s="144">
        <f t="shared" si="1"/>
        <v>0</v>
      </c>
      <c r="H124" s="34" t="s">
        <v>43</v>
      </c>
      <c r="I124" s="12"/>
    </row>
    <row r="125" spans="1:9" x14ac:dyDescent="0.25">
      <c r="A125" s="91"/>
      <c r="B125" s="101" t="s">
        <v>34</v>
      </c>
      <c r="C125" s="102"/>
      <c r="D125" s="92"/>
      <c r="E125" s="92"/>
      <c r="F125" s="54"/>
      <c r="G125" s="54"/>
      <c r="H125" s="35"/>
      <c r="I125" s="12"/>
    </row>
    <row r="126" spans="1:9" s="109" customFormat="1" ht="26.45" customHeight="1" x14ac:dyDescent="0.25">
      <c r="A126" s="93">
        <v>24</v>
      </c>
      <c r="B126" s="94" t="s">
        <v>129</v>
      </c>
      <c r="C126" s="94" t="s">
        <v>130</v>
      </c>
      <c r="D126" s="104"/>
      <c r="E126" s="108">
        <v>0</v>
      </c>
      <c r="F126" s="44">
        <v>26</v>
      </c>
      <c r="G126" s="144">
        <f t="shared" si="1"/>
        <v>0</v>
      </c>
      <c r="H126" s="32"/>
      <c r="I126" s="137"/>
    </row>
    <row r="127" spans="1:9" s="109" customFormat="1" x14ac:dyDescent="0.25">
      <c r="A127" s="93">
        <v>32</v>
      </c>
      <c r="B127" s="94" t="s">
        <v>131</v>
      </c>
      <c r="C127" s="94" t="s">
        <v>132</v>
      </c>
      <c r="D127" s="104"/>
      <c r="E127" s="108">
        <v>0</v>
      </c>
      <c r="F127" s="44">
        <v>22</v>
      </c>
      <c r="G127" s="144">
        <f t="shared" si="1"/>
        <v>0</v>
      </c>
      <c r="H127" s="32"/>
      <c r="I127" s="137"/>
    </row>
    <row r="128" spans="1:9" s="109" customFormat="1" x14ac:dyDescent="0.25">
      <c r="A128" s="93">
        <v>39</v>
      </c>
      <c r="B128" s="94" t="s">
        <v>133</v>
      </c>
      <c r="C128" s="94" t="s">
        <v>134</v>
      </c>
      <c r="D128" s="104"/>
      <c r="E128" s="108">
        <v>0</v>
      </c>
      <c r="F128" s="44">
        <v>34</v>
      </c>
      <c r="G128" s="144">
        <f t="shared" si="1"/>
        <v>0</v>
      </c>
      <c r="H128" s="32"/>
      <c r="I128" s="137"/>
    </row>
    <row r="129" spans="1:8" s="109" customFormat="1" ht="15.75" thickBot="1" x14ac:dyDescent="0.3">
      <c r="A129" s="93"/>
      <c r="B129" s="105"/>
      <c r="C129" s="106"/>
      <c r="D129" s="104"/>
      <c r="E129" s="131"/>
      <c r="F129" s="60"/>
      <c r="G129" s="132"/>
      <c r="H129" s="32"/>
    </row>
    <row r="130" spans="1:8" ht="21.75" thickBot="1" x14ac:dyDescent="0.3">
      <c r="A130" s="1"/>
      <c r="B130" s="2"/>
      <c r="C130" s="3" t="s">
        <v>235</v>
      </c>
      <c r="D130" s="2"/>
      <c r="E130" s="2"/>
      <c r="F130" s="2"/>
      <c r="G130" s="145">
        <f>SUM(G3:G128)</f>
        <v>0</v>
      </c>
      <c r="H130" s="4"/>
    </row>
    <row r="131" spans="1:8" ht="21" x14ac:dyDescent="0.25">
      <c r="A131" s="5"/>
      <c r="B131" s="6"/>
      <c r="C131" s="7"/>
      <c r="D131" s="6"/>
      <c r="E131" s="8"/>
      <c r="F131" s="8"/>
      <c r="G131" s="133"/>
      <c r="H131" s="9"/>
    </row>
    <row r="132" spans="1:8" ht="34.15" customHeight="1" x14ac:dyDescent="0.25">
      <c r="A132" s="156" t="s">
        <v>171</v>
      </c>
      <c r="B132" s="157"/>
      <c r="C132" s="157"/>
      <c r="D132" s="157"/>
      <c r="E132" s="61"/>
      <c r="F132" s="61"/>
      <c r="G132" s="61"/>
      <c r="H132" s="37"/>
    </row>
  </sheetData>
  <sheetProtection algorithmName="SHA-512" hashValue="isUjVCtUelKoYsYqAd4Jw/1k6tOPiuSw6AwUCT6r5N6oRhnQfD3Kl4GjCci9r1zABZcMRWfOsST3vfOxBr/Kjg==" saltValue="7BdDZ3gGuXFb8dRWyY1gvA==" spinCount="100000" sheet="1" objects="1" scenarios="1"/>
  <protectedRanges>
    <protectedRange algorithmName="SHA-512" hashValue="2AT0JlAoyRmDe4vosgJ731liByGzEJS52SGG1UeW+MT2MXR7O8KBzdRtYm0ek4zCp21r1TOZphqaG4v547z2ng==" saltValue="R8+XcG+ez6Mw4uX+f1Q17Q==" spinCount="100000" sqref="G130:G131" name="Oblast2"/>
  </protectedRanges>
  <mergeCells count="88">
    <mergeCell ref="I67:I72"/>
    <mergeCell ref="I73:I75"/>
    <mergeCell ref="B68:C68"/>
    <mergeCell ref="B69:C69"/>
    <mergeCell ref="B15:C15"/>
    <mergeCell ref="B21:C21"/>
    <mergeCell ref="B27:C27"/>
    <mergeCell ref="B22:C22"/>
    <mergeCell ref="B24:C24"/>
    <mergeCell ref="B23:C23"/>
    <mergeCell ref="B25:C25"/>
    <mergeCell ref="B26:C26"/>
    <mergeCell ref="B42:C42"/>
    <mergeCell ref="B43:C43"/>
    <mergeCell ref="B41:C41"/>
    <mergeCell ref="B39:C39"/>
    <mergeCell ref="I7:I12"/>
    <mergeCell ref="I14:I16"/>
    <mergeCell ref="B13:C13"/>
    <mergeCell ref="B11:C11"/>
    <mergeCell ref="B12:C12"/>
    <mergeCell ref="B14:C14"/>
    <mergeCell ref="B40:C40"/>
    <mergeCell ref="B47:C47"/>
    <mergeCell ref="B67:C67"/>
    <mergeCell ref="B31:C31"/>
    <mergeCell ref="B34:C34"/>
    <mergeCell ref="B44:C44"/>
    <mergeCell ref="B60:C60"/>
    <mergeCell ref="B61:C61"/>
    <mergeCell ref="B62:C62"/>
    <mergeCell ref="B45:C45"/>
    <mergeCell ref="B63:C63"/>
    <mergeCell ref="B46:C46"/>
    <mergeCell ref="B48:C48"/>
    <mergeCell ref="B38:C38"/>
    <mergeCell ref="B59:C59"/>
    <mergeCell ref="B58:C58"/>
    <mergeCell ref="B64:C64"/>
    <mergeCell ref="B52:C52"/>
    <mergeCell ref="B55:C55"/>
    <mergeCell ref="B57:C57"/>
    <mergeCell ref="B53:C53"/>
    <mergeCell ref="B49:C49"/>
    <mergeCell ref="B50:C50"/>
    <mergeCell ref="B51:C51"/>
    <mergeCell ref="B56:C56"/>
    <mergeCell ref="B83:C83"/>
    <mergeCell ref="B74:C74"/>
    <mergeCell ref="B75:C75"/>
    <mergeCell ref="B65:C65"/>
    <mergeCell ref="B66:C66"/>
    <mergeCell ref="B82:C82"/>
    <mergeCell ref="B80:C80"/>
    <mergeCell ref="B78:C78"/>
    <mergeCell ref="B81:C81"/>
    <mergeCell ref="B77:C77"/>
    <mergeCell ref="B70:C70"/>
    <mergeCell ref="B76:C76"/>
    <mergeCell ref="B72:C72"/>
    <mergeCell ref="B79:C79"/>
    <mergeCell ref="A132:D132"/>
    <mergeCell ref="B73:C73"/>
    <mergeCell ref="B54:C54"/>
    <mergeCell ref="B71:C71"/>
    <mergeCell ref="B1:C1"/>
    <mergeCell ref="B2:C2"/>
    <mergeCell ref="B20:C20"/>
    <mergeCell ref="B19:C19"/>
    <mergeCell ref="B4:C4"/>
    <mergeCell ref="B6:C6"/>
    <mergeCell ref="B16:C16"/>
    <mergeCell ref="B18:C18"/>
    <mergeCell ref="B17:C17"/>
    <mergeCell ref="B3:C3"/>
    <mergeCell ref="B9:C9"/>
    <mergeCell ref="B10:C10"/>
    <mergeCell ref="B5:C5"/>
    <mergeCell ref="B29:C29"/>
    <mergeCell ref="B35:C35"/>
    <mergeCell ref="B36:C36"/>
    <mergeCell ref="B37:C37"/>
    <mergeCell ref="B32:C32"/>
    <mergeCell ref="B28:C28"/>
    <mergeCell ref="B33:C33"/>
    <mergeCell ref="B30:C30"/>
    <mergeCell ref="B7:C7"/>
    <mergeCell ref="B8:C8"/>
  </mergeCells>
  <phoneticPr fontId="24" type="noConversion"/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&amp;L&amp;"-,Tučné"&amp;14ROZPOČET&amp;"-,Obyčejné"&amp;11
Lokalita:  NA KOPCI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Rekapitulace</vt:lpstr>
      <vt:lpstr>NaKopci</vt:lpstr>
      <vt:lpstr>NaKopci!Názvy_tisku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</dc:creator>
  <cp:lastModifiedBy>JK</cp:lastModifiedBy>
  <cp:lastPrinted>2021-09-21T12:38:52Z</cp:lastPrinted>
  <dcterms:created xsi:type="dcterms:W3CDTF">2019-12-06T17:17:47Z</dcterms:created>
  <dcterms:modified xsi:type="dcterms:W3CDTF">2022-06-02T07:38:14Z</dcterms:modified>
</cp:coreProperties>
</file>